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agana.nenadic\Desktop\posao kju\urgentni centar, krov i fasada\dodatni radovi 2 deo\"/>
    </mc:Choice>
  </mc:AlternateContent>
  <xr:revisionPtr revIDLastSave="0" documentId="13_ncr:1_{A5AF8EA2-C293-47E6-9866-482249FFFD44}" xr6:coauthVersionLast="41" xr6:coauthVersionMax="41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насловна страна" sheetId="10" r:id="rId1"/>
    <sheet name="АГ РАДОВИ " sheetId="12" r:id="rId2"/>
    <sheet name="ГРАЂЕВИНСКИ РАДОВИ" sheetId="8" r:id="rId3"/>
    <sheet name=" РАДОВИ ВИК" sheetId="9" r:id="rId4"/>
    <sheet name="ЕЛЕКТРО ИНСТАЛАЦИЈЕ" sheetId="11" r:id="rId5"/>
    <sheet name="МАШИНСКЕ ИНСТАЛАЦИЈЕ " sheetId="2" r:id="rId6"/>
    <sheet name="РЕКАПИТУЛАЦИЈА " sheetId="3" r:id="rId7"/>
  </sheets>
  <externalReferences>
    <externalReference r:id="rId8"/>
  </externalReferences>
  <definedNames>
    <definedName name="elektro" localSheetId="3">#REF!</definedName>
    <definedName name="elektro" localSheetId="1">#REF!</definedName>
    <definedName name="elektro" localSheetId="2">#REF!</definedName>
    <definedName name="elektro" localSheetId="4">#REF!</definedName>
    <definedName name="elektro">#REF!</definedName>
    <definedName name="fakrekamfit" localSheetId="3">#REF!</definedName>
    <definedName name="fakrekamfit" localSheetId="1">#REF!</definedName>
    <definedName name="fakrekamfit" localSheetId="2">#REF!</definedName>
    <definedName name="fakrekamfit" localSheetId="4">#REF!</definedName>
    <definedName name="fakrekamfit">#REF!</definedName>
    <definedName name="FAKTOR" localSheetId="4">#REF!</definedName>
    <definedName name="FAKTOR" localSheetId="0">#REF!</definedName>
    <definedName name="FAKTOR">#REF!</definedName>
    <definedName name="fasada" localSheetId="4">'[1]AG RADOVI '!#REF!</definedName>
    <definedName name="fasada" localSheetId="0">'[1]AG RADOVI '!#REF!</definedName>
    <definedName name="fasada">'[1]AG RADOVI '!#REF!</definedName>
    <definedName name="kursic" localSheetId="4">'[1]AG RADOVI '!#REF!</definedName>
    <definedName name="kursic" localSheetId="0">'[1]AG RADOVI '!#REF!</definedName>
    <definedName name="kursic">'[1]AG RADOVI '!#REF!</definedName>
    <definedName name="_xlnm.Print_Area" localSheetId="3">' РАДОВИ ВИК'!$A$1:$G$23</definedName>
    <definedName name="_xlnm.Print_Area" localSheetId="1">'АГ РАДОВИ '!$A$1:$F$99</definedName>
    <definedName name="_xlnm.Print_Area" localSheetId="4">'ЕЛЕКТРО ИНСТАЛАЦИЈЕ'!$A$1:$G$31</definedName>
    <definedName name="ugovoreno" localSheetId="4">'[1]AG RADOVI '!#REF!</definedName>
    <definedName name="ugovoreno" localSheetId="0">'[1]AG RADOVI '!#REF!</definedName>
    <definedName name="ugovoreno">'[1]AG RADOVI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D66" i="12"/>
  <c r="D52" i="12"/>
  <c r="D22" i="12"/>
  <c r="D8" i="12"/>
  <c r="C4" i="3" l="1"/>
  <c r="C7" i="3" l="1"/>
  <c r="C5" i="3" l="1"/>
  <c r="C8" i="3" l="1"/>
  <c r="C9" i="3" s="1"/>
</calcChain>
</file>

<file path=xl/sharedStrings.xml><?xml version="1.0" encoding="utf-8"?>
<sst xmlns="http://schemas.openxmlformats.org/spreadsheetml/2006/main" count="225" uniqueCount="139">
  <si>
    <t>ОПИС ПОЗИЦИЈЕ</t>
  </si>
  <si>
    <t>ј.м</t>
  </si>
  <si>
    <t>количина</t>
  </si>
  <si>
    <t>цена по ј.м.</t>
  </si>
  <si>
    <t xml:space="preserve">укупно (рсд) </t>
  </si>
  <si>
    <t>м2</t>
  </si>
  <si>
    <t xml:space="preserve">ком </t>
  </si>
  <si>
    <t>м1</t>
  </si>
  <si>
    <t xml:space="preserve">пауш </t>
  </si>
  <si>
    <t>ком</t>
  </si>
  <si>
    <t>kom</t>
  </si>
  <si>
    <t>3.</t>
  </si>
  <si>
    <t>4.</t>
  </si>
  <si>
    <t>5.</t>
  </si>
  <si>
    <t>6.</t>
  </si>
  <si>
    <t>ГРАЂЕВИНСКИ РАДОВИ</t>
  </si>
  <si>
    <t>Објекат: Ургентни центар</t>
  </si>
  <si>
    <t>Адреса: Пастерова 2, Београд</t>
  </si>
  <si>
    <t>ХИДРОТЕХНИЧКЕ ИНСТАЛАЦИЈЕ</t>
  </si>
  <si>
    <t>02.</t>
  </si>
  <si>
    <t>Набавака и уградња челичног шахт поклопца Ø60цм  носивости 25 т.</t>
  </si>
  <si>
    <t>ред.бр.</t>
  </si>
  <si>
    <t>ПРЕДМЕР И ПРЕДРАЧУН РАДОВА</t>
  </si>
  <si>
    <t>03.</t>
  </si>
  <si>
    <t>ЕЛЕКТРОТЕХНИЧКЕ ИНСТАЛАЦИЈЕ</t>
  </si>
  <si>
    <t>Плаћа се по комаду уграђеног поклопца.</t>
  </si>
  <si>
    <t xml:space="preserve">Набавка и монтажа бетонске риголе РШ 40цм у белој боји. 
</t>
  </si>
  <si>
    <t>Обрачун по м1 монтиране риголе.</t>
  </si>
  <si>
    <t>Набавка и уградња парапетног развода типа
Schneider 95x55mm за монтажу на зид са припадајућим прибором и поклопцем.</t>
  </si>
  <si>
    <t>Плаћа се по метру</t>
  </si>
  <si>
    <t>m</t>
  </si>
  <si>
    <t>Набавка и уградња сегментних ел.прикључница, 16A, 230V за монтажу у парапетни развод Schneider са свим припадајућим прибором и то у белој , црвеној или зеленој боји.</t>
  </si>
  <si>
    <t>Плаћа се по комаду</t>
  </si>
  <si>
    <t>Набавка и уградња сегментних обичних једнополних прекидача, 16A, 230V за монтажу у парапетни развод Schneider са свим припадајућим прибором и то у белој боји.</t>
  </si>
  <si>
    <t xml:space="preserve">Набавка и уградња наизменичног прекидача 10A, 230V, IP20  са свим припадајућим прибором .
</t>
  </si>
  <si>
    <t xml:space="preserve">Набавка и уградња унакрсног прекидача 10A, 230V, IP20  са свим припадајућим прибором .
</t>
  </si>
  <si>
    <t>Набавка и уградња надградне светиљке STRELA 1x36W, IP42</t>
  </si>
  <si>
    <t>УКУПНО ЕЛЕКТРОИНСТАЛАЦИЈЕ</t>
  </si>
  <si>
    <t>УКУПНО ХИДРОТЕХНИЧКЕ ИНСТАЛАЦИЈЕ</t>
  </si>
  <si>
    <t>ТЕРМОТЕХНИЧКЕ ИНСТАЛАЦИЈЕ</t>
  </si>
  <si>
    <t xml:space="preserve">Испорука и монтажа каналског демпера 400x250 мм са електромоторним погоном на вентилационим клима коморама на објекту Амфитеатар.
</t>
  </si>
  <si>
    <t>Проштемавање постојећих зидова по вертикали, за смештај цевног развода</t>
  </si>
  <si>
    <t>инсталације за фан-цоил уређаје димензије 400x150 мм</t>
  </si>
  <si>
    <t>Демонтажа неисправних вентилатора и лимених вентилационих пленума са крова Нове интерне клинике, са утоваром у камион и одвозом на депонију.</t>
  </si>
  <si>
    <t>05.</t>
  </si>
  <si>
    <t>УКУПНО МАШИНСКЕ ИНСТАЛАЦИЈЕ</t>
  </si>
  <si>
    <t>УКУПНО ГРАЂЕВИНСКИ РАДОВИ</t>
  </si>
  <si>
    <t>РЕКАПИТУЛАЦИЈА:</t>
  </si>
  <si>
    <t>АГ РАДОВИ</t>
  </si>
  <si>
    <t xml:space="preserve">УКУПНО: </t>
  </si>
  <si>
    <t>ЕЛЕКТРОИНСТАЛАЦИЈЕ</t>
  </si>
  <si>
    <t>МАШИНСКЕ ИНСТАЛАЦИЈЕ</t>
  </si>
  <si>
    <t xml:space="preserve">Фарбање вентилационих канала. Обрачун по м2 развијене  офарбане површине.
</t>
  </si>
  <si>
    <t>Ред. Број</t>
  </si>
  <si>
    <t>I</t>
  </si>
  <si>
    <t>РАДОВИ НА ДЕМОНТАЖИ И РУШЕЊУ</t>
  </si>
  <si>
    <t>Демонтажа дашчане подлоге која лежи на тавањачама у Амфитеатру.
Сав шут прикупити и одвести на  градску депонију. 
Позицијом је обрачуната и израда потребних скела и платформи</t>
  </si>
  <si>
    <t xml:space="preserve">Обрачун  по м2 изведене позиције.  </t>
  </si>
  <si>
    <t>Просецање дашчане подлоге за монтажу  главних челичних носача на Урологији и Нефрологији са демонтажом исечених делова. Обрачун по м2 демонтиране дашчане подлоге. 
Сав шут прикупити и одвести на  градску депонију. 
Позицијом је обрачуната и израда потребних скела и платформи.</t>
  </si>
  <si>
    <t>Обрачун  по м2 изведене позиције.</t>
  </si>
  <si>
    <t xml:space="preserve">На месту уградње вентилационе главе, на кровном покривачу  извршити пажљиво скидање црепа или просецање лима  као и просецање свих слојева испод кровног покривача.  Вентилационе главе повезати цевима са изведеним вертикалама у тавану. Aдекватно обрадити продор испод црепа или лима. Позицијом обрачунати и монтажу и демонтажу потребне скеле. </t>
  </si>
  <si>
    <t>Обрачун по комаду</t>
  </si>
  <si>
    <t>УКУПНО РАДОВИ НА ДЕМОНТАЖИ И РУШЕЊУ</t>
  </si>
  <si>
    <t>II</t>
  </si>
  <si>
    <t>БЕТОНСКИ РАДОВИ</t>
  </si>
  <si>
    <t>Набавка материјала и израда АБ бетонске плоче дебљине д=10цм, МБ 30 (С25/30). Набавка и уградња арматуре је обрачуната посебном позицијом.</t>
  </si>
  <si>
    <t>Обрачун по м2.</t>
  </si>
  <si>
    <t>УКУПНО БЕТОНСКИ РАДОВИ</t>
  </si>
  <si>
    <t>III</t>
  </si>
  <si>
    <t>ЗИДАРСКИ РАДОВИ</t>
  </si>
  <si>
    <t xml:space="preserve">Набавка материјала, транспорт и израда слоја цементне кошуљице, просечне дебљине 5цм као подлогу за израду завршног слоја на терасама и у санитарним чворовима. Кошуљица се изводи у потребним нагибима. </t>
  </si>
  <si>
    <t>Обрачун по м2 изведене позиције.</t>
  </si>
  <si>
    <t>Набавка материјала, транспорт и израда слоја цементне кошуљице, на каскадама амфитеатра просечне дебљине 3цм коришћењем брзосушећег везива типа TOPCEM или сл.</t>
  </si>
  <si>
    <t>УКУПНО ЗИДАРСКИ РАДОВИ</t>
  </si>
  <si>
    <t>IV</t>
  </si>
  <si>
    <t>ИЗОЛАТЕРСКИ РАДОВИ</t>
  </si>
  <si>
    <t>Набавка и уградња једног слоја тер-хартије  на дашчаној кровној подлози  са преклопим од 10цм.</t>
  </si>
  <si>
    <t xml:space="preserve">Обрачун  по м2 изведене позиције. </t>
  </si>
  <si>
    <t>Санација-пресецање капиларне влаге у зидовима од опеке д=65цм.
На првој хоризонаталној фуги изнад коте пода пресецање се врши бушењем рупа. Пречник и распоред рупа по препоруци призвођача. Дубина бушења је мања 5цм од дебљине зида. Санација се врши наливањем течношћу типа "Isomat", "Dramin" или сл. у више наврата до потпуног засићења. Затварање рупа се врши цементним малтером.</t>
  </si>
  <si>
    <t>Обрачун по м1 зида.</t>
  </si>
  <si>
    <t xml:space="preserve">Набавка материјала и израда подне термоизолације од стиродура XPS дебљине д=4цм. </t>
  </si>
  <si>
    <t>УКУПНО ИЗОЛАТЕРСКИ РАДОВИ</t>
  </si>
  <si>
    <t>V</t>
  </si>
  <si>
    <t>СТОЛАРСКИ РАДОВИ</t>
  </si>
  <si>
    <t xml:space="preserve">Набавка и уградња кровног прозора за одимљавањем са аутоматским отварањем. Дим 78x140. Прозор је повезан са стабилним системом за дојаву пожара. </t>
  </si>
  <si>
    <t xml:space="preserve">Обрачун по ком уграђеног прозора. </t>
  </si>
  <si>
    <t>УКУПНО СТОЛАРСКИ РАДОВИ</t>
  </si>
  <si>
    <t>VI</t>
  </si>
  <si>
    <t>БРАВАРСКИ РАДОВИ</t>
  </si>
  <si>
    <t>Обрачун по комаду уграђене и финално обрађене позиције.</t>
  </si>
  <si>
    <t>Обрачун по комаду уграђене и финално обрађене позиције</t>
  </si>
  <si>
    <t>УКУПНО БРАВАРСКИ РАДОВИ</t>
  </si>
  <si>
    <t>VII</t>
  </si>
  <si>
    <t>КЕРАМИЧАРСКИ РАДОВИ</t>
  </si>
  <si>
    <t>Набавка материјала и поплочавање подова подном гранитном керамиком у амфитеатру, димензија 45/45цм.</t>
  </si>
  <si>
    <t>Обрачун по м2</t>
  </si>
  <si>
    <t>Набавка и уградња сокле од гранитне керамике висине 10цм.</t>
  </si>
  <si>
    <t>Обрачун по м1</t>
  </si>
  <si>
    <t xml:space="preserve">Набавка материјала и облагање степеника на урологији терацо талпама: на газиштима поставити талпе дебљине 3,5цм и ширине 24цм са урезаним жљебовима на приступној страни газишта као додатно обезбеђење против клизања, а на челима степеника поставити талпе дебљине 2цм. </t>
  </si>
  <si>
    <t>Обрачун по ком степеника.</t>
  </si>
  <si>
    <t>УКУПНО КЕРАМИЧАРСКИ РАДОВИ</t>
  </si>
  <si>
    <t>VIII</t>
  </si>
  <si>
    <t>МОЛЕРСКО-ФАРБАРСКИ РАДОВИ</t>
  </si>
  <si>
    <t xml:space="preserve">Глетовање омалтерисаних  зидова у Амфитеатру. Позицијом обрачунати и монтажу и демонтажу потребне скеле. </t>
  </si>
  <si>
    <t xml:space="preserve">Обрачун по м2. </t>
  </si>
  <si>
    <t>УКУПНО МОЛЕРСКО-ФАРБАРСКИ РАДОВИ</t>
  </si>
  <si>
    <t>IX</t>
  </si>
  <si>
    <t>РАЗНИ РАДОВИ</t>
  </si>
  <si>
    <t xml:space="preserve">Набавка и уградња подних пп ревизија дим 410x410мм, ватроотпорности 60мин. 
Напомена,  челична подконструкција за ношење ПП ревизије је посебно обрачуната. </t>
  </si>
  <si>
    <t xml:space="preserve">Обрачун по ком уграђене ревизије. </t>
  </si>
  <si>
    <t>ПП премаз челика за 30 мин пп заштите.</t>
  </si>
  <si>
    <t xml:space="preserve">Обрачун по м2 </t>
  </si>
  <si>
    <t xml:space="preserve">Побољшање заптивености на дим постављањем гума на крило постојећих врата на путу евакуације. </t>
  </si>
  <si>
    <t>УКУПНО РАЗНИ РАДОВИ</t>
  </si>
  <si>
    <t>РЕКАПИТУЛАЦИЈА</t>
  </si>
  <si>
    <t>УКУПНО</t>
  </si>
  <si>
    <t xml:space="preserve">Рушење комплетне међуспратне Авраменко ситноребрасте таванице постојећег степенишног простора на Хирургији. Радове изводити пажљиво уз примену одговарајућих мера безбедности и заштите на раду. Извођач радова има обавезу да заштити постојећу конструкцију окна Лифта Л-4, облогу окна Лифта Л-4, као и сами Лифт Л-4 од терета, шута...  Сав шут прикупити и одвести на  градску депонију. 
Обрачун  по м2 изведене позиције.  
Позицијом је обрачуната и израда потребних скела и платформи и израде адекватних заштита ентеријера. 
</t>
  </si>
  <si>
    <t>1.1.</t>
  </si>
  <si>
    <t>1.2.</t>
  </si>
  <si>
    <t>Демонтажа тавањача на Нефрологији  (просторија у којој се ради ново АБ степениште). Обрачун по м1 демонтиране тавањаче.</t>
  </si>
  <si>
    <t>1.3.</t>
  </si>
  <si>
    <t xml:space="preserve">Скраћивање постојећих дрвених затега на објектима Урологија и Нефрологија према детаљима од стране Одговорног пројектанта конструкције из Саобраћајног института ЦИП-а д.о.о Београд </t>
  </si>
  <si>
    <t>Израда пројекта измена и допуна насталих у току извођења радова на реконструкцијама таванских простора на хирургији, нефрологији и урологији и реконструкцији амфитеатра:</t>
  </si>
  <si>
    <t>Пројекат заштите од пожара</t>
  </si>
  <si>
    <t>Пројекат архитектуре</t>
  </si>
  <si>
    <t>Пројекти се раде у 3 (три) примерка у аналогном облику и 1 (један) примерак у електронском облику.</t>
  </si>
  <si>
    <t>Обрачун по комплету</t>
  </si>
  <si>
    <t xml:space="preserve">комплет </t>
  </si>
  <si>
    <t>Пројекат електроенергетских инсталација</t>
  </si>
  <si>
    <t>Пројекат телекомуникационих инсталација-аутоматске дојаве пожара</t>
  </si>
  <si>
    <t>Набавка и уградња роло  комарника са алуминијумским вођицама на прозорима. Застор је од микрофибера. Обрачун по м2.</t>
  </si>
  <si>
    <t>01. АРХИТЕКТОНСКО-ГРАЂЕВИНСКИ  РАДОВИ</t>
  </si>
  <si>
    <t xml:space="preserve">Набавка и уградња, унутрашња  ПП врата на лифт кућици на хирургији.
Противпожарна метална једнокрилна врата, ватроотпорности 90 минута.
Крило врата је сендвич - челични лим, обострано на подконструкцији, са одговарајућом противпожарном испуном. Опшав штока је такође од челичног лима.
На горњем и доњем делу крила постављају се металне решетке и жалузине 30/25 цм са топло експанидирајућом ПП масом. Завршна заштита од корозије и финално фарбање белом бојом за метал.
Произвођач је дужан да дефинише начин уградње радионичким цртежом и достави атест за ватроотпорност према SRPS-U U.J1.160.
Радити по детаљу произвођача уз сагласност Наручиоца и Пројектанта.
зидарска мера 75/180 цм                                                                                           </t>
  </si>
  <si>
    <t xml:space="preserve">зидарска мера 100/210 цм </t>
  </si>
  <si>
    <t xml:space="preserve">Набавка и уградња, унутрашњих ПП врата електо ормана -120 мин.
Противпожарна метална једнокрилна врата, ватроотпорности 120 минута.
Крило врата је сендвич - челични лим, обострано на подконструкцији, са одговарајућом противпожарном испуном. Опшив штока је такође од челичног лима.
На горњем и доњем делу крила постављају се металне решетке и жалузине 30/25 цм са топло експанидирајућом ПП масом. Завршна заштита од корозије и финално фарбање белом бојом за метал.
Произвођач је дужан да дефинише начин уградње радионичким цртежом и достави атест за ватроотпорност према SRPS-U U.J1.160.
Радити по детаљу произвођача уз сагласност Наручиоца и Пројектанта.
једнокрилна ПП врата на електроорману </t>
  </si>
  <si>
    <t xml:space="preserve">зидарска мера 100/150 цм </t>
  </si>
  <si>
    <t>Испитивање лифта након завршетка радова на хирургији, које обухвата комплетно чишћење и прање шина вођица и контра тега, подмазивање и штеловање контрактора, штеловање прилазних врата и пуштање лифта у рад.</t>
  </si>
  <si>
    <t>Демонтажа постојеће отворене експанзионе посуде  која се налази у простору тавана објекат Хирургија. Премештање, позиционирање у комплету са постојећим носећим дрвеним гредама и повезивање новим цевним водовима на постојеће прикључке. Посуда је намонтирана на исти начин на који је стајала и раније.
У цену је урачуната сва новоиспоручена опрема неопходна за повезивање – прирубнице са грлом у комплету са прирубничким сетовима, спојним и заптивним материјалом.</t>
  </si>
  <si>
    <t xml:space="preserve">ПРЕДМЕР НЕПРЕДВИЂЕНИХ РАДОВА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</si>
</sst>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Д_и_н_._-;\-* #,##0.00\ _Д_и_н_._-;_-* &quot;-&quot;??\ _Д_и_н_._-;_-@_-"/>
    <numFmt numFmtId="165" formatCode="#,##0.00;[Red]#,##0.00"/>
    <numFmt numFmtId="166" formatCode="#,##0.00;;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YU L Times"/>
    </font>
    <font>
      <sz val="12"/>
      <name val="Arial"/>
      <family val="2"/>
    </font>
    <font>
      <u/>
      <sz val="10"/>
      <color indexed="12"/>
      <name val="YU L Times"/>
    </font>
    <font>
      <sz val="10"/>
      <name val="Times New Roman"/>
      <family val="1"/>
    </font>
    <font>
      <b/>
      <sz val="10"/>
      <name val="Times New Roman"/>
      <family val="1"/>
    </font>
    <font>
      <sz val="14"/>
      <color theme="1"/>
      <name val="Calibri"/>
      <family val="2"/>
      <charset val="204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4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ouble">
        <color theme="1" tint="0.24994659260841701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theme="1" tint="0.24994659260841701"/>
      </left>
      <right style="thin">
        <color indexed="64"/>
      </right>
      <top style="double">
        <color theme="1" tint="0.24994659260841701"/>
      </top>
      <bottom style="thin">
        <color indexed="64"/>
      </bottom>
      <diagonal/>
    </border>
    <border>
      <left style="thin">
        <color theme="1" tint="0.24994659260841701"/>
      </left>
      <right/>
      <top/>
      <bottom/>
      <diagonal/>
    </border>
    <border>
      <left style="thin">
        <color theme="1" tint="0.24994659260841701"/>
      </left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/>
    </xf>
    <xf numFmtId="165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1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0" fillId="0" borderId="0" xfId="0" applyFont="1"/>
    <xf numFmtId="165" fontId="10" fillId="0" borderId="0" xfId="0" applyNumberFormat="1" applyFont="1"/>
    <xf numFmtId="0" fontId="10" fillId="0" borderId="1" xfId="0" applyFont="1" applyBorder="1"/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/>
    <xf numFmtId="164" fontId="12" fillId="0" borderId="0" xfId="1" applyFont="1"/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horizontal="right"/>
    </xf>
    <xf numFmtId="0" fontId="14" fillId="0" borderId="0" xfId="0" applyFont="1" applyAlignment="1">
      <alignment vertical="top"/>
    </xf>
    <xf numFmtId="0" fontId="14" fillId="0" borderId="0" xfId="0" applyFont="1"/>
    <xf numFmtId="165" fontId="14" fillId="0" borderId="0" xfId="0" applyNumberFormat="1" applyFont="1"/>
    <xf numFmtId="0" fontId="14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/>
    <xf numFmtId="165" fontId="15" fillId="0" borderId="1" xfId="0" applyNumberFormat="1" applyFont="1" applyBorder="1"/>
    <xf numFmtId="0" fontId="16" fillId="0" borderId="0" xfId="0" applyFont="1"/>
    <xf numFmtId="165" fontId="15" fillId="0" borderId="7" xfId="0" applyNumberFormat="1" applyFont="1" applyBorder="1"/>
    <xf numFmtId="49" fontId="17" fillId="0" borderId="9" xfId="0" applyNumberFormat="1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5" fillId="0" borderId="0" xfId="0" applyFont="1" applyAlignment="1">
      <alignment vertical="top" wrapText="1"/>
    </xf>
    <xf numFmtId="0" fontId="15" fillId="0" borderId="0" xfId="0" applyFont="1"/>
    <xf numFmtId="165" fontId="15" fillId="0" borderId="0" xfId="0" applyNumberFormat="1" applyFont="1"/>
    <xf numFmtId="165" fontId="15" fillId="0" borderId="10" xfId="0" applyNumberFormat="1" applyFont="1" applyBorder="1"/>
    <xf numFmtId="0" fontId="15" fillId="0" borderId="10" xfId="0" applyFont="1" applyBorder="1"/>
    <xf numFmtId="165" fontId="14" fillId="0" borderId="11" xfId="0" applyNumberFormat="1" applyFont="1" applyBorder="1"/>
    <xf numFmtId="165" fontId="14" fillId="0" borderId="12" xfId="0" applyNumberFormat="1" applyFont="1" applyBorder="1"/>
    <xf numFmtId="0" fontId="16" fillId="0" borderId="12" xfId="0" applyFont="1" applyBorder="1"/>
    <xf numFmtId="0" fontId="15" fillId="0" borderId="6" xfId="0" applyFont="1" applyBorder="1" applyAlignment="1">
      <alignment horizontal="center"/>
    </xf>
    <xf numFmtId="0" fontId="13" fillId="0" borderId="8" xfId="0" applyFont="1" applyBorder="1" applyAlignment="1">
      <alignment vertical="top"/>
    </xf>
    <xf numFmtId="0" fontId="15" fillId="0" borderId="6" xfId="0" applyFont="1" applyBorder="1"/>
    <xf numFmtId="0" fontId="13" fillId="0" borderId="8" xfId="0" applyFont="1" applyBorder="1" applyAlignment="1">
      <alignment horizontal="right" vertical="top"/>
    </xf>
    <xf numFmtId="165" fontId="13" fillId="0" borderId="8" xfId="0" applyNumberFormat="1" applyFont="1" applyBorder="1"/>
    <xf numFmtId="0" fontId="8" fillId="0" borderId="0" xfId="2" quotePrefix="1" applyFont="1" applyAlignment="1">
      <alignment horizontal="left" vertical="top" wrapText="1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center"/>
    </xf>
    <xf numFmtId="0" fontId="19" fillId="0" borderId="0" xfId="2" applyFont="1" applyAlignment="1">
      <alignment horizontal="center"/>
    </xf>
    <xf numFmtId="4" fontId="19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49" fontId="6" fillId="0" borderId="0" xfId="2" quotePrefix="1" applyNumberFormat="1" applyFont="1" applyAlignment="1">
      <alignment horizontal="left" vertical="top" wrapText="1"/>
    </xf>
    <xf numFmtId="0" fontId="6" fillId="0" borderId="0" xfId="2" quotePrefix="1" applyFont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5" fillId="0" borderId="10" xfId="0" applyFont="1" applyBorder="1" applyAlignment="1">
      <alignment vertical="top" wrapText="1"/>
    </xf>
    <xf numFmtId="165" fontId="15" fillId="0" borderId="14" xfId="0" applyNumberFormat="1" applyFont="1" applyBorder="1"/>
    <xf numFmtId="165" fontId="15" fillId="0" borderId="12" xfId="0" applyNumberFormat="1" applyFont="1" applyBorder="1"/>
    <xf numFmtId="0" fontId="13" fillId="0" borderId="15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0" fontId="14" fillId="0" borderId="16" xfId="0" applyFont="1" applyBorder="1" applyAlignment="1">
      <alignment horizontal="center"/>
    </xf>
    <xf numFmtId="0" fontId="13" fillId="0" borderId="16" xfId="0" applyFont="1" applyBorder="1" applyAlignment="1">
      <alignment horizontal="center" vertical="top"/>
    </xf>
    <xf numFmtId="0" fontId="13" fillId="0" borderId="17" xfId="0" applyFont="1" applyBorder="1" applyAlignment="1">
      <alignment horizontal="center" vertical="top"/>
    </xf>
    <xf numFmtId="0" fontId="14" fillId="0" borderId="5" xfId="0" applyFont="1" applyBorder="1" applyAlignment="1">
      <alignment horizontal="center"/>
    </xf>
    <xf numFmtId="0" fontId="14" fillId="0" borderId="3" xfId="0" applyFont="1" applyBorder="1" applyAlignment="1">
      <alignment vertical="top"/>
    </xf>
    <xf numFmtId="0" fontId="14" fillId="0" borderId="3" xfId="0" applyFont="1" applyBorder="1"/>
    <xf numFmtId="165" fontId="14" fillId="0" borderId="3" xfId="0" applyNumberFormat="1" applyFont="1" applyBorder="1"/>
    <xf numFmtId="166" fontId="6" fillId="0" borderId="12" xfId="2" applyNumberFormat="1" applyFont="1" applyBorder="1" applyAlignment="1">
      <alignment horizontal="center"/>
    </xf>
    <xf numFmtId="166" fontId="6" fillId="0" borderId="12" xfId="2" applyNumberFormat="1" applyFont="1" applyBorder="1" applyAlignment="1">
      <alignment horizontal="right"/>
    </xf>
    <xf numFmtId="0" fontId="9" fillId="0" borderId="10" xfId="2" quotePrefix="1" applyFont="1" applyBorder="1" applyAlignment="1">
      <alignment horizontal="justify" vertical="top"/>
    </xf>
    <xf numFmtId="0" fontId="19" fillId="0" borderId="10" xfId="2" applyFont="1" applyBorder="1" applyAlignment="1">
      <alignment horizontal="center"/>
    </xf>
    <xf numFmtId="4" fontId="19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18" fillId="0" borderId="14" xfId="2" applyNumberFormat="1" applyFont="1" applyBorder="1" applyAlignment="1">
      <alignment horizontal="center"/>
    </xf>
    <xf numFmtId="0" fontId="1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164" fontId="12" fillId="0" borderId="1" xfId="1" applyFont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2" fillId="2" borderId="1" xfId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right" vertical="top"/>
    </xf>
    <xf numFmtId="165" fontId="13" fillId="0" borderId="0" xfId="0" applyNumberFormat="1" applyFont="1"/>
    <xf numFmtId="0" fontId="13" fillId="0" borderId="0" xfId="0" applyFont="1"/>
    <xf numFmtId="4" fontId="15" fillId="0" borderId="0" xfId="0" applyNumberFormat="1" applyFont="1" applyAlignment="1">
      <alignment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vertical="center" wrapText="1"/>
    </xf>
    <xf numFmtId="0" fontId="13" fillId="0" borderId="0" xfId="0" applyFont="1" applyAlignment="1">
      <alignment vertical="top"/>
    </xf>
    <xf numFmtId="0" fontId="20" fillId="0" borderId="1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19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5" fillId="0" borderId="19" xfId="0" applyFont="1" applyBorder="1" applyAlignment="1">
      <alignment horizontal="center"/>
    </xf>
    <xf numFmtId="0" fontId="15" fillId="0" borderId="0" xfId="0" applyFont="1" applyAlignment="1">
      <alignment vertical="top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vertical="top"/>
    </xf>
    <xf numFmtId="0" fontId="15" fillId="0" borderId="20" xfId="0" applyFont="1" applyBorder="1"/>
    <xf numFmtId="165" fontId="15" fillId="0" borderId="20" xfId="0" applyNumberFormat="1" applyFont="1" applyBorder="1"/>
    <xf numFmtId="0" fontId="13" fillId="0" borderId="19" xfId="0" applyFont="1" applyBorder="1" applyAlignment="1">
      <alignment horizontal="center" vertical="top"/>
    </xf>
    <xf numFmtId="0" fontId="15" fillId="0" borderId="12" xfId="0" applyFont="1" applyBorder="1" applyAlignment="1">
      <alignment vertical="top" wrapText="1"/>
    </xf>
    <xf numFmtId="0" fontId="10" fillId="0" borderId="22" xfId="0" applyFont="1" applyBorder="1"/>
    <xf numFmtId="0" fontId="15" fillId="0" borderId="18" xfId="0" applyFont="1" applyBorder="1" applyAlignment="1">
      <alignment vertical="top" wrapText="1"/>
    </xf>
    <xf numFmtId="165" fontId="22" fillId="0" borderId="1" xfId="0" applyNumberFormat="1" applyFont="1" applyBorder="1"/>
    <xf numFmtId="0" fontId="15" fillId="0" borderId="19" xfId="0" applyFont="1" applyBorder="1"/>
    <xf numFmtId="165" fontId="15" fillId="0" borderId="19" xfId="0" applyNumberFormat="1" applyFont="1" applyBorder="1"/>
    <xf numFmtId="165" fontId="22" fillId="0" borderId="19" xfId="0" applyNumberFormat="1" applyFont="1" applyBorder="1"/>
    <xf numFmtId="0" fontId="13" fillId="0" borderId="20" xfId="0" applyFont="1" applyBorder="1" applyAlignment="1">
      <alignment horizontal="center" vertical="top"/>
    </xf>
    <xf numFmtId="0" fontId="13" fillId="0" borderId="21" xfId="0" applyFont="1" applyBorder="1" applyAlignment="1">
      <alignment vertical="top" wrapText="1"/>
    </xf>
    <xf numFmtId="165" fontId="22" fillId="0" borderId="20" xfId="0" applyNumberFormat="1" applyFont="1" applyBorder="1"/>
    <xf numFmtId="0" fontId="13" fillId="0" borderId="22" xfId="0" applyFont="1" applyBorder="1" applyAlignment="1">
      <alignment horizontal="center" vertical="top"/>
    </xf>
    <xf numFmtId="0" fontId="15" fillId="0" borderId="23" xfId="0" applyFont="1" applyBorder="1" applyAlignment="1">
      <alignment vertical="top" wrapText="1"/>
    </xf>
    <xf numFmtId="0" fontId="15" fillId="0" borderId="24" xfId="0" applyFont="1" applyBorder="1" applyAlignment="1">
      <alignment vertical="top" wrapText="1"/>
    </xf>
    <xf numFmtId="0" fontId="13" fillId="0" borderId="25" xfId="0" applyFont="1" applyBorder="1" applyAlignment="1">
      <alignment horizontal="center" vertical="top"/>
    </xf>
    <xf numFmtId="0" fontId="13" fillId="0" borderId="26" xfId="0" applyFont="1" applyBorder="1" applyAlignment="1">
      <alignment horizontal="center" vertical="top"/>
    </xf>
    <xf numFmtId="0" fontId="15" fillId="0" borderId="27" xfId="0" applyFont="1" applyBorder="1" applyAlignment="1">
      <alignment vertical="top" wrapText="1"/>
    </xf>
    <xf numFmtId="0" fontId="15" fillId="0" borderId="26" xfId="0" applyFont="1" applyBorder="1"/>
    <xf numFmtId="165" fontId="15" fillId="0" borderId="26" xfId="0" applyNumberFormat="1" applyFont="1" applyBorder="1"/>
    <xf numFmtId="0" fontId="13" fillId="0" borderId="28" xfId="0" applyFont="1" applyBorder="1" applyAlignment="1">
      <alignment horizontal="center" vertical="top"/>
    </xf>
    <xf numFmtId="0" fontId="15" fillId="0" borderId="29" xfId="0" applyFont="1" applyBorder="1" applyAlignment="1">
      <alignment vertical="top" wrapText="1"/>
    </xf>
    <xf numFmtId="0" fontId="15" fillId="0" borderId="28" xfId="0" applyFont="1" applyBorder="1"/>
    <xf numFmtId="165" fontId="15" fillId="0" borderId="28" xfId="0" applyNumberFormat="1" applyFont="1" applyBorder="1"/>
    <xf numFmtId="0" fontId="13" fillId="0" borderId="30" xfId="0" applyFont="1" applyBorder="1" applyAlignment="1">
      <alignment horizontal="center" vertical="top"/>
    </xf>
    <xf numFmtId="0" fontId="10" fillId="0" borderId="28" xfId="0" applyFont="1" applyBorder="1"/>
    <xf numFmtId="0" fontId="15" fillId="0" borderId="11" xfId="0" applyFont="1" applyBorder="1" applyAlignment="1">
      <alignment vertical="top" wrapText="1"/>
    </xf>
    <xf numFmtId="0" fontId="15" fillId="0" borderId="30" xfId="0" applyFont="1" applyBorder="1"/>
    <xf numFmtId="165" fontId="15" fillId="0" borderId="30" xfId="0" applyNumberFormat="1" applyFont="1" applyBorder="1"/>
    <xf numFmtId="0" fontId="15" fillId="0" borderId="23" xfId="0" applyFont="1" applyBorder="1" applyAlignment="1">
      <alignment horizontal="left" vertical="top" wrapText="1"/>
    </xf>
    <xf numFmtId="0" fontId="15" fillId="0" borderId="31" xfId="0" applyFont="1" applyBorder="1" applyAlignment="1">
      <alignment vertical="top" wrapText="1"/>
    </xf>
    <xf numFmtId="0" fontId="15" fillId="0" borderId="25" xfId="0" applyFont="1" applyBorder="1"/>
    <xf numFmtId="165" fontId="15" fillId="0" borderId="25" xfId="0" applyNumberFormat="1" applyFont="1" applyBorder="1"/>
    <xf numFmtId="0" fontId="13" fillId="0" borderId="32" xfId="0" applyFont="1" applyBorder="1" applyAlignment="1">
      <alignment horizontal="center" vertical="top"/>
    </xf>
    <xf numFmtId="0" fontId="15" fillId="0" borderId="32" xfId="0" applyFont="1" applyBorder="1"/>
    <xf numFmtId="165" fontId="15" fillId="0" borderId="32" xfId="0" applyNumberFormat="1" applyFont="1" applyBorder="1"/>
    <xf numFmtId="0" fontId="15" fillId="0" borderId="18" xfId="0" applyFont="1" applyBorder="1" applyAlignment="1">
      <alignment vertical="top"/>
    </xf>
    <xf numFmtId="0" fontId="13" fillId="0" borderId="33" xfId="0" applyFont="1" applyBorder="1" applyAlignment="1">
      <alignment horizontal="center" vertical="top"/>
    </xf>
    <xf numFmtId="0" fontId="10" fillId="0" borderId="33" xfId="0" applyFont="1" applyBorder="1"/>
    <xf numFmtId="0" fontId="15" fillId="0" borderId="33" xfId="0" applyFont="1" applyBorder="1"/>
    <xf numFmtId="165" fontId="15" fillId="0" borderId="33" xfId="0" applyNumberFormat="1" applyFont="1" applyBorder="1"/>
    <xf numFmtId="0" fontId="13" fillId="0" borderId="34" xfId="0" applyFont="1" applyBorder="1" applyAlignment="1">
      <alignment horizontal="center" vertical="top"/>
    </xf>
    <xf numFmtId="0" fontId="10" fillId="0" borderId="34" xfId="0" applyFont="1" applyBorder="1"/>
    <xf numFmtId="0" fontId="15" fillId="0" borderId="34" xfId="0" applyFont="1" applyBorder="1"/>
    <xf numFmtId="165" fontId="15" fillId="0" borderId="34" xfId="0" applyNumberFormat="1" applyFont="1" applyBorder="1"/>
    <xf numFmtId="0" fontId="21" fillId="0" borderId="2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top"/>
    </xf>
    <xf numFmtId="0" fontId="15" fillId="0" borderId="19" xfId="0" applyFont="1" applyBorder="1" applyAlignment="1">
      <alignment horizontal="center" vertical="top"/>
    </xf>
    <xf numFmtId="0" fontId="13" fillId="0" borderId="33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2" fontId="15" fillId="0" borderId="1" xfId="0" applyNumberFormat="1" applyFont="1" applyBorder="1" applyAlignment="1">
      <alignment vertical="top" wrapText="1"/>
    </xf>
    <xf numFmtId="4" fontId="12" fillId="0" borderId="0" xfId="0" applyNumberFormat="1" applyFont="1"/>
    <xf numFmtId="4" fontId="0" fillId="0" borderId="0" xfId="0" applyNumberFormat="1"/>
    <xf numFmtId="0" fontId="15" fillId="0" borderId="25" xfId="0" applyFont="1" applyBorder="1" applyAlignment="1">
      <alignment wrapText="1"/>
    </xf>
    <xf numFmtId="165" fontId="6" fillId="0" borderId="1" xfId="0" applyNumberFormat="1" applyFont="1" applyBorder="1"/>
    <xf numFmtId="165" fontId="6" fillId="0" borderId="19" xfId="0" applyNumberFormat="1" applyFont="1" applyBorder="1"/>
    <xf numFmtId="165" fontId="6" fillId="0" borderId="20" xfId="0" applyNumberFormat="1" applyFont="1" applyBorder="1"/>
    <xf numFmtId="165" fontId="6" fillId="0" borderId="28" xfId="0" applyNumberFormat="1" applyFont="1" applyBorder="1"/>
    <xf numFmtId="165" fontId="6" fillId="0" borderId="25" xfId="0" applyNumberFormat="1" applyFont="1" applyBorder="1"/>
    <xf numFmtId="0" fontId="6" fillId="0" borderId="18" xfId="0" applyFont="1" applyBorder="1" applyAlignment="1">
      <alignment vertical="top" wrapText="1"/>
    </xf>
    <xf numFmtId="0" fontId="6" fillId="0" borderId="29" xfId="0" applyFont="1" applyBorder="1" applyAlignment="1">
      <alignment vertical="top" wrapText="1"/>
    </xf>
    <xf numFmtId="4" fontId="15" fillId="0" borderId="28" xfId="0" applyNumberFormat="1" applyFont="1" applyBorder="1"/>
    <xf numFmtId="165" fontId="13" fillId="0" borderId="20" xfId="0" applyNumberFormat="1" applyFont="1" applyBorder="1"/>
    <xf numFmtId="165" fontId="18" fillId="0" borderId="20" xfId="0" applyNumberFormat="1" applyFont="1" applyBorder="1"/>
    <xf numFmtId="165" fontId="15" fillId="0" borderId="12" xfId="0" applyNumberFormat="1" applyFont="1" applyBorder="1" applyAlignment="1">
      <alignment horizontal="center" vertical="center"/>
    </xf>
    <xf numFmtId="165" fontId="15" fillId="0" borderId="27" xfId="0" applyNumberFormat="1" applyFont="1" applyBorder="1"/>
    <xf numFmtId="0" fontId="17" fillId="0" borderId="0" xfId="0" applyFont="1" applyAlignment="1">
      <alignment horizontal="left" vertical="top"/>
    </xf>
    <xf numFmtId="0" fontId="17" fillId="0" borderId="0" xfId="0" quotePrefix="1" applyFont="1" applyAlignment="1">
      <alignment horizontal="left" vertical="top"/>
    </xf>
    <xf numFmtId="0" fontId="0" fillId="0" borderId="1" xfId="0" applyBorder="1"/>
    <xf numFmtId="165" fontId="0" fillId="0" borderId="1" xfId="0" applyNumberFormat="1" applyBorder="1"/>
    <xf numFmtId="0" fontId="0" fillId="2" borderId="1" xfId="0" applyFill="1" applyBorder="1"/>
    <xf numFmtId="165" fontId="13" fillId="0" borderId="1" xfId="0" applyNumberFormat="1" applyFont="1" applyBorder="1"/>
    <xf numFmtId="0" fontId="21" fillId="0" borderId="0" xfId="0" applyFont="1" applyAlignment="1">
      <alignment horizontal="center" vertical="top"/>
    </xf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7" fillId="0" borderId="0" xfId="0" applyFont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17" fillId="0" borderId="9" xfId="0" quotePrefix="1" applyFont="1" applyBorder="1" applyAlignment="1">
      <alignment horizontal="left" vertical="top"/>
    </xf>
    <xf numFmtId="0" fontId="17" fillId="0" borderId="0" xfId="0" quotePrefix="1" applyFont="1" applyAlignment="1">
      <alignment horizontal="left" vertical="top"/>
    </xf>
  </cellXfs>
  <cellStyles count="4">
    <cellStyle name="Comma" xfId="1" builtinId="3"/>
    <cellStyle name="Hyperlink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tefani\Urgentni%20centar%20KCS\URGENTNI\aneks%201\KONACNO\PREDRA&#268;UN%20Nepredvi&#273;eni%20radovi%20UC%20Bgd.,%20KONA&#268;.Tina,%20KONA&#268;.Dule,%20kona&#269;-Ratk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ловна страна"/>
      <sheetName val="ELEKTRO RADOVI  (2)"/>
      <sheetName val="GRAĐEV. RADOVI"/>
      <sheetName val="AG RADOVI "/>
      <sheetName val="REKAPITULACIJA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341E8-8757-4539-9611-D68F5224C77C}">
  <sheetPr>
    <tabColor rgb="FFFF0000"/>
  </sheetPr>
  <dimension ref="B3:C6"/>
  <sheetViews>
    <sheetView workbookViewId="0">
      <selection activeCell="B4" sqref="B4"/>
    </sheetView>
  </sheetViews>
  <sheetFormatPr defaultColWidth="8.88671875" defaultRowHeight="13.8"/>
  <cols>
    <col min="1" max="1" width="7" style="14" customWidth="1"/>
    <col min="2" max="2" width="38.5546875" style="14" customWidth="1"/>
    <col min="3" max="3" width="35.44140625" style="15" customWidth="1"/>
    <col min="4" max="16384" width="8.88671875" style="14"/>
  </cols>
  <sheetData>
    <row r="3" spans="2:2">
      <c r="B3" s="14" t="s">
        <v>138</v>
      </c>
    </row>
    <row r="5" spans="2:2">
      <c r="B5" s="14" t="s">
        <v>16</v>
      </c>
    </row>
    <row r="6" spans="2:2">
      <c r="B6" s="14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79474-1A7C-41AC-89BE-5867C91B755D}">
  <dimension ref="A1:F99"/>
  <sheetViews>
    <sheetView view="pageLayout" topLeftCell="A85" zoomScaleNormal="100" zoomScaleSheetLayoutView="100" workbookViewId="0">
      <selection activeCell="E94" sqref="C94:F99"/>
    </sheetView>
  </sheetViews>
  <sheetFormatPr defaultColWidth="9.109375" defaultRowHeight="18"/>
  <cols>
    <col min="1" max="1" width="5.5546875" style="7" customWidth="1"/>
    <col min="2" max="2" width="81.109375" style="8" customWidth="1"/>
    <col min="3" max="3" width="6" style="9" customWidth="1"/>
    <col min="4" max="4" width="11.33203125" style="10" bestFit="1" customWidth="1"/>
    <col min="5" max="5" width="26.109375" style="10" customWidth="1"/>
    <col min="6" max="6" width="19.109375" style="10" bestFit="1" customWidth="1"/>
    <col min="7" max="16384" width="9.109375" style="9"/>
  </cols>
  <sheetData>
    <row r="1" spans="1:6">
      <c r="B1" s="178" t="s">
        <v>131</v>
      </c>
      <c r="C1" s="178"/>
      <c r="D1" s="178"/>
      <c r="E1" s="178"/>
      <c r="F1" s="178"/>
    </row>
    <row r="3" spans="1:6" ht="52.95" customHeight="1">
      <c r="A3" s="93" t="s">
        <v>53</v>
      </c>
      <c r="B3" s="94" t="s">
        <v>0</v>
      </c>
      <c r="C3" s="95" t="s">
        <v>1</v>
      </c>
      <c r="D3" s="96" t="s">
        <v>2</v>
      </c>
      <c r="E3" s="96" t="s">
        <v>3</v>
      </c>
      <c r="F3" s="96" t="s">
        <v>4</v>
      </c>
    </row>
    <row r="4" spans="1:6">
      <c r="A4" s="97"/>
      <c r="B4" s="98"/>
      <c r="C4" s="98"/>
      <c r="D4" s="99"/>
      <c r="E4" s="99"/>
      <c r="F4" s="170"/>
    </row>
    <row r="5" spans="1:6" ht="18.600000000000001" thickBot="1">
      <c r="A5" s="100"/>
      <c r="B5" s="101"/>
      <c r="C5" s="32"/>
      <c r="D5" s="33"/>
      <c r="E5" s="33"/>
      <c r="F5" s="171"/>
    </row>
    <row r="6" spans="1:6" ht="19.2" thickTop="1" thickBot="1">
      <c r="A6" s="102" t="s">
        <v>54</v>
      </c>
      <c r="B6" s="103" t="s">
        <v>55</v>
      </c>
      <c r="C6" s="104"/>
      <c r="D6" s="105"/>
      <c r="E6" s="105"/>
      <c r="F6" s="105"/>
    </row>
    <row r="7" spans="1:6" ht="45.6" thickTop="1">
      <c r="A7" s="106">
        <v>1</v>
      </c>
      <c r="B7" s="107" t="s">
        <v>56</v>
      </c>
      <c r="C7" s="108"/>
      <c r="D7" s="108"/>
      <c r="E7" s="108"/>
      <c r="F7" s="108"/>
    </row>
    <row r="8" spans="1:6">
      <c r="A8" s="23"/>
      <c r="B8" s="109" t="s">
        <v>57</v>
      </c>
      <c r="C8" s="25" t="s">
        <v>5</v>
      </c>
      <c r="D8" s="26">
        <f>168+30+20</f>
        <v>218</v>
      </c>
      <c r="E8" s="160"/>
      <c r="F8" s="160"/>
    </row>
    <row r="9" spans="1:6" ht="75">
      <c r="A9" s="23">
        <v>2</v>
      </c>
      <c r="B9" s="109" t="s">
        <v>58</v>
      </c>
      <c r="C9" s="11"/>
      <c r="D9" s="11"/>
      <c r="E9" s="11"/>
      <c r="F9" s="11"/>
    </row>
    <row r="10" spans="1:6">
      <c r="A10" s="23"/>
      <c r="B10" s="109" t="s">
        <v>59</v>
      </c>
      <c r="C10" s="25" t="s">
        <v>5</v>
      </c>
      <c r="D10" s="26">
        <v>120</v>
      </c>
      <c r="E10" s="160"/>
      <c r="F10" s="160"/>
    </row>
    <row r="11" spans="1:6" ht="80.400000000000006" customHeight="1">
      <c r="A11" s="23">
        <v>3</v>
      </c>
      <c r="B11" s="109" t="s">
        <v>60</v>
      </c>
      <c r="C11" s="11"/>
      <c r="D11" s="11"/>
      <c r="E11" s="11"/>
      <c r="F11" s="11"/>
    </row>
    <row r="12" spans="1:6" ht="18.600000000000001" thickBot="1">
      <c r="A12" s="106"/>
      <c r="B12" s="107" t="s">
        <v>61</v>
      </c>
      <c r="C12" s="111" t="s">
        <v>9</v>
      </c>
      <c r="D12" s="112">
        <v>35</v>
      </c>
      <c r="E12" s="161"/>
      <c r="F12" s="161"/>
    </row>
    <row r="13" spans="1:6" ht="19.95" customHeight="1" thickTop="1" thickBot="1">
      <c r="A13" s="114"/>
      <c r="B13" s="115" t="s">
        <v>62</v>
      </c>
      <c r="C13" s="104"/>
      <c r="D13" s="105"/>
      <c r="E13" s="162"/>
      <c r="F13" s="169"/>
    </row>
    <row r="14" spans="1:6" ht="19.95" customHeight="1" thickTop="1" thickBot="1">
      <c r="A14" s="106"/>
      <c r="B14" s="107"/>
      <c r="C14" s="111"/>
      <c r="D14" s="112"/>
      <c r="E14" s="113"/>
      <c r="F14" s="113"/>
    </row>
    <row r="15" spans="1:6" ht="19.2" thickTop="1" thickBot="1">
      <c r="A15" s="114" t="s">
        <v>63</v>
      </c>
      <c r="B15" s="115" t="s">
        <v>64</v>
      </c>
      <c r="C15" s="104"/>
      <c r="D15" s="105"/>
      <c r="E15" s="105"/>
      <c r="F15" s="105"/>
    </row>
    <row r="16" spans="1:6" ht="30.6" thickTop="1">
      <c r="A16" s="117">
        <v>1</v>
      </c>
      <c r="B16" s="118" t="s">
        <v>65</v>
      </c>
      <c r="C16" s="108"/>
      <c r="D16" s="108"/>
      <c r="E16" s="108"/>
      <c r="F16" s="108"/>
    </row>
    <row r="17" spans="1:6" ht="18.600000000000001" thickBot="1">
      <c r="A17" s="106"/>
      <c r="B17" s="107" t="s">
        <v>66</v>
      </c>
      <c r="C17" s="111" t="s">
        <v>5</v>
      </c>
      <c r="D17" s="112">
        <v>95</v>
      </c>
      <c r="E17" s="112"/>
      <c r="F17" s="112"/>
    </row>
    <row r="18" spans="1:6" ht="19.2" thickTop="1" thickBot="1">
      <c r="A18" s="114"/>
      <c r="B18" s="115" t="s">
        <v>67</v>
      </c>
      <c r="C18" s="104"/>
      <c r="D18" s="105"/>
      <c r="E18" s="105"/>
      <c r="F18" s="168"/>
    </row>
    <row r="19" spans="1:6" ht="19.2" thickTop="1" thickBot="1">
      <c r="A19" s="106"/>
      <c r="B19" s="107"/>
      <c r="C19" s="111"/>
      <c r="D19" s="112"/>
      <c r="E19" s="112"/>
      <c r="F19" s="112"/>
    </row>
    <row r="20" spans="1:6" ht="19.2" thickTop="1" thickBot="1">
      <c r="A20" s="114" t="s">
        <v>68</v>
      </c>
      <c r="B20" s="115" t="s">
        <v>69</v>
      </c>
      <c r="C20" s="104"/>
      <c r="D20" s="105"/>
      <c r="E20" s="105"/>
      <c r="F20" s="105"/>
    </row>
    <row r="21" spans="1:6" ht="45.6" thickTop="1">
      <c r="A21" s="117">
        <v>1</v>
      </c>
      <c r="B21" s="119" t="s">
        <v>70</v>
      </c>
      <c r="C21" s="108"/>
      <c r="D21" s="108"/>
      <c r="E21" s="108"/>
      <c r="F21" s="108"/>
    </row>
    <row r="22" spans="1:6">
      <c r="A22" s="106"/>
      <c r="B22" s="109" t="s">
        <v>71</v>
      </c>
      <c r="C22" s="25" t="s">
        <v>5</v>
      </c>
      <c r="D22" s="26">
        <f>183.51+101+15+13+25+35</f>
        <v>372.51</v>
      </c>
      <c r="E22" s="26"/>
      <c r="F22" s="26"/>
    </row>
    <row r="23" spans="1:6" ht="45.6" thickBot="1">
      <c r="A23" s="120">
        <v>2</v>
      </c>
      <c r="B23" s="109" t="s">
        <v>72</v>
      </c>
      <c r="C23" s="11"/>
      <c r="D23" s="11"/>
      <c r="E23" s="11"/>
      <c r="F23" s="26"/>
    </row>
    <row r="24" spans="1:6" ht="19.2" thickTop="1" thickBot="1">
      <c r="A24" s="121"/>
      <c r="B24" s="122" t="s">
        <v>71</v>
      </c>
      <c r="C24" s="123" t="s">
        <v>5</v>
      </c>
      <c r="D24" s="124">
        <v>80</v>
      </c>
      <c r="E24" s="124"/>
      <c r="F24" s="124"/>
    </row>
    <row r="25" spans="1:6" ht="19.2" thickTop="1" thickBot="1">
      <c r="A25" s="114"/>
      <c r="B25" s="115" t="s">
        <v>73</v>
      </c>
      <c r="C25" s="104"/>
      <c r="D25" s="105"/>
      <c r="E25" s="105"/>
      <c r="F25" s="168"/>
    </row>
    <row r="26" spans="1:6" ht="19.2" thickTop="1" thickBot="1">
      <c r="A26" s="106"/>
      <c r="B26" s="107"/>
      <c r="C26" s="111"/>
      <c r="D26" s="112"/>
      <c r="E26" s="112"/>
      <c r="F26" s="112"/>
    </row>
    <row r="27" spans="1:6" ht="19.2" thickTop="1" thickBot="1">
      <c r="A27" s="114" t="s">
        <v>74</v>
      </c>
      <c r="B27" s="115" t="s">
        <v>75</v>
      </c>
      <c r="C27" s="104"/>
      <c r="D27" s="105"/>
      <c r="E27" s="105"/>
      <c r="F27" s="105"/>
    </row>
    <row r="28" spans="1:6" ht="30.6" thickTop="1">
      <c r="A28" s="117">
        <v>1</v>
      </c>
      <c r="B28" s="118" t="s">
        <v>76</v>
      </c>
      <c r="C28" s="108"/>
      <c r="D28" s="108"/>
      <c r="E28" s="108"/>
      <c r="F28" s="108"/>
    </row>
    <row r="29" spans="1:6">
      <c r="A29" s="125"/>
      <c r="B29" s="126" t="s">
        <v>77</v>
      </c>
      <c r="C29" s="127" t="s">
        <v>5</v>
      </c>
      <c r="D29" s="128">
        <v>2425</v>
      </c>
      <c r="E29" s="163"/>
      <c r="F29" s="163"/>
    </row>
    <row r="30" spans="1:6" ht="90">
      <c r="A30" s="23">
        <v>2</v>
      </c>
      <c r="B30" s="109" t="s">
        <v>78</v>
      </c>
      <c r="C30" s="11"/>
      <c r="D30" s="11"/>
      <c r="E30" s="11"/>
      <c r="F30" s="11"/>
    </row>
    <row r="31" spans="1:6">
      <c r="A31" s="129"/>
      <c r="B31" s="109" t="s">
        <v>79</v>
      </c>
      <c r="C31" s="25" t="s">
        <v>7</v>
      </c>
      <c r="D31" s="26">
        <v>125</v>
      </c>
      <c r="E31" s="26"/>
      <c r="F31" s="26"/>
    </row>
    <row r="32" spans="1:6" ht="30">
      <c r="A32" s="129">
        <v>3</v>
      </c>
      <c r="B32" s="109" t="s">
        <v>80</v>
      </c>
      <c r="C32" s="11"/>
      <c r="D32" s="11"/>
      <c r="E32" s="11"/>
      <c r="F32" s="11"/>
    </row>
    <row r="33" spans="1:6" ht="18.600000000000001" thickBot="1">
      <c r="A33" s="106"/>
      <c r="B33" s="107" t="s">
        <v>66</v>
      </c>
      <c r="C33" s="111" t="s">
        <v>5</v>
      </c>
      <c r="D33" s="112">
        <v>151.47999999999999</v>
      </c>
      <c r="E33" s="112"/>
      <c r="F33" s="112"/>
    </row>
    <row r="34" spans="1:6" ht="19.2" thickTop="1" thickBot="1">
      <c r="A34" s="114"/>
      <c r="B34" s="115" t="s">
        <v>81</v>
      </c>
      <c r="C34" s="104"/>
      <c r="D34" s="105"/>
      <c r="E34" s="105"/>
      <c r="F34" s="168"/>
    </row>
    <row r="35" spans="1:6" ht="19.2" thickTop="1" thickBot="1">
      <c r="A35" s="106"/>
      <c r="B35" s="107"/>
      <c r="C35" s="111"/>
      <c r="D35" s="112"/>
      <c r="E35" s="112"/>
      <c r="F35" s="112"/>
    </row>
    <row r="36" spans="1:6" ht="19.2" thickTop="1" thickBot="1">
      <c r="A36" s="114" t="s">
        <v>82</v>
      </c>
      <c r="B36" s="115" t="s">
        <v>83</v>
      </c>
      <c r="C36" s="104"/>
      <c r="D36" s="105"/>
      <c r="E36" s="105"/>
      <c r="F36" s="105"/>
    </row>
    <row r="37" spans="1:6" ht="45.6" thickTop="1">
      <c r="A37" s="117">
        <v>1</v>
      </c>
      <c r="B37" s="118" t="s">
        <v>84</v>
      </c>
      <c r="C37" s="108"/>
      <c r="D37" s="108"/>
      <c r="E37" s="108"/>
      <c r="F37" s="108"/>
    </row>
    <row r="38" spans="1:6" ht="18.600000000000001" thickBot="1">
      <c r="A38" s="106"/>
      <c r="B38" s="107" t="s">
        <v>85</v>
      </c>
      <c r="C38" s="111" t="s">
        <v>6</v>
      </c>
      <c r="D38" s="112">
        <v>3</v>
      </c>
      <c r="E38" s="112"/>
      <c r="F38" s="112"/>
    </row>
    <row r="39" spans="1:6" ht="19.2" thickTop="1" thickBot="1">
      <c r="A39" s="114"/>
      <c r="B39" s="115" t="s">
        <v>86</v>
      </c>
      <c r="C39" s="104"/>
      <c r="D39" s="105"/>
      <c r="E39" s="105"/>
      <c r="F39" s="168"/>
    </row>
    <row r="40" spans="1:6" ht="19.2" thickTop="1" thickBot="1">
      <c r="A40" s="106"/>
      <c r="B40" s="107"/>
      <c r="C40" s="111"/>
      <c r="D40" s="112"/>
      <c r="E40" s="112"/>
      <c r="F40" s="112"/>
    </row>
    <row r="41" spans="1:6" ht="19.2" thickTop="1" thickBot="1">
      <c r="A41" s="114" t="s">
        <v>87</v>
      </c>
      <c r="B41" s="115" t="s">
        <v>88</v>
      </c>
      <c r="C41" s="104"/>
      <c r="D41" s="105"/>
      <c r="E41" s="105"/>
      <c r="F41" s="105"/>
    </row>
    <row r="42" spans="1:6" ht="180.6" thickTop="1">
      <c r="A42" s="125">
        <v>1</v>
      </c>
      <c r="B42" s="166" t="s">
        <v>134</v>
      </c>
      <c r="C42" s="130"/>
      <c r="D42" s="130"/>
      <c r="E42" s="130"/>
      <c r="F42" s="130"/>
    </row>
    <row r="43" spans="1:6">
      <c r="A43" s="125"/>
      <c r="B43" s="166" t="s">
        <v>133</v>
      </c>
      <c r="C43" s="25" t="s">
        <v>9</v>
      </c>
      <c r="D43" s="167">
        <v>2</v>
      </c>
      <c r="E43" s="167"/>
      <c r="F43" s="167"/>
    </row>
    <row r="44" spans="1:6">
      <c r="A44" s="125"/>
      <c r="B44" s="166" t="s">
        <v>135</v>
      </c>
      <c r="C44" s="25" t="s">
        <v>9</v>
      </c>
      <c r="D44" s="167">
        <v>1</v>
      </c>
      <c r="E44" s="167"/>
      <c r="F44" s="167"/>
    </row>
    <row r="45" spans="1:6">
      <c r="A45" s="23"/>
      <c r="B45" s="109" t="s">
        <v>89</v>
      </c>
      <c r="C45" s="25"/>
      <c r="D45" s="26"/>
      <c r="E45" s="26"/>
      <c r="F45" s="26"/>
    </row>
    <row r="46" spans="1:6" ht="192" customHeight="1">
      <c r="A46" s="23">
        <v>2</v>
      </c>
      <c r="B46" s="165" t="s">
        <v>132</v>
      </c>
      <c r="C46" s="25"/>
      <c r="D46" s="26"/>
      <c r="E46" s="26"/>
      <c r="F46" s="26"/>
    </row>
    <row r="47" spans="1:6" ht="18.600000000000001" thickBot="1">
      <c r="A47" s="129"/>
      <c r="B47" s="131" t="s">
        <v>90</v>
      </c>
      <c r="C47" s="132" t="s">
        <v>9</v>
      </c>
      <c r="D47" s="133">
        <v>1</v>
      </c>
      <c r="E47" s="133"/>
      <c r="F47" s="133"/>
    </row>
    <row r="48" spans="1:6" ht="19.2" thickTop="1" thickBot="1">
      <c r="A48" s="114"/>
      <c r="B48" s="115" t="s">
        <v>91</v>
      </c>
      <c r="C48" s="104"/>
      <c r="D48" s="105"/>
      <c r="E48" s="105"/>
      <c r="F48" s="168"/>
    </row>
    <row r="49" spans="1:6" ht="19.2" thickTop="1" thickBot="1">
      <c r="A49" s="106"/>
      <c r="B49" s="107"/>
      <c r="C49" s="111"/>
      <c r="D49" s="112"/>
      <c r="E49" s="112"/>
      <c r="F49" s="112"/>
    </row>
    <row r="50" spans="1:6" ht="19.2" thickTop="1" thickBot="1">
      <c r="A50" s="114" t="s">
        <v>92</v>
      </c>
      <c r="B50" s="115" t="s">
        <v>93</v>
      </c>
      <c r="C50" s="104"/>
      <c r="D50" s="105"/>
      <c r="E50" s="105"/>
      <c r="F50" s="105"/>
    </row>
    <row r="51" spans="1:6" ht="30.6" thickTop="1">
      <c r="A51" s="125">
        <v>1</v>
      </c>
      <c r="B51" s="109" t="s">
        <v>94</v>
      </c>
      <c r="C51" s="108"/>
      <c r="D51" s="108"/>
      <c r="E51" s="108"/>
      <c r="F51" s="108"/>
    </row>
    <row r="52" spans="1:6">
      <c r="A52" s="23"/>
      <c r="B52" s="109" t="s">
        <v>95</v>
      </c>
      <c r="C52" s="25" t="s">
        <v>5</v>
      </c>
      <c r="D52" s="26">
        <f>159.41+12</f>
        <v>171.41</v>
      </c>
      <c r="E52" s="26"/>
      <c r="F52" s="26"/>
    </row>
    <row r="53" spans="1:6">
      <c r="A53" s="23">
        <v>2</v>
      </c>
      <c r="B53" s="109" t="s">
        <v>96</v>
      </c>
      <c r="C53" s="11"/>
      <c r="D53" s="11"/>
      <c r="E53" s="11"/>
      <c r="F53" s="11"/>
    </row>
    <row r="54" spans="1:6">
      <c r="A54" s="23"/>
      <c r="B54" s="109" t="s">
        <v>97</v>
      </c>
      <c r="C54" s="25" t="s">
        <v>7</v>
      </c>
      <c r="D54" s="26">
        <v>19</v>
      </c>
      <c r="E54" s="160"/>
      <c r="F54" s="160"/>
    </row>
    <row r="55" spans="1:6" ht="60">
      <c r="A55" s="23">
        <v>3</v>
      </c>
      <c r="B55" s="109" t="s">
        <v>98</v>
      </c>
      <c r="C55" s="25"/>
      <c r="D55" s="26"/>
      <c r="E55" s="26"/>
      <c r="F55" s="26"/>
    </row>
    <row r="56" spans="1:6" ht="18.600000000000001" thickBot="1">
      <c r="A56" s="129"/>
      <c r="B56" s="131" t="s">
        <v>99</v>
      </c>
      <c r="C56" s="132" t="s">
        <v>6</v>
      </c>
      <c r="D56" s="133">
        <v>60</v>
      </c>
      <c r="E56" s="133"/>
      <c r="F56" s="133"/>
    </row>
    <row r="57" spans="1:6" ht="19.2" thickTop="1" thickBot="1">
      <c r="A57" s="114"/>
      <c r="B57" s="115" t="s">
        <v>100</v>
      </c>
      <c r="C57" s="104"/>
      <c r="D57" s="105"/>
      <c r="E57" s="116"/>
      <c r="F57" s="169"/>
    </row>
    <row r="58" spans="1:6" ht="19.2" thickTop="1" thickBot="1">
      <c r="A58" s="106"/>
      <c r="B58" s="107"/>
      <c r="C58" s="111"/>
      <c r="D58" s="112"/>
      <c r="E58" s="112"/>
      <c r="F58" s="112"/>
    </row>
    <row r="59" spans="1:6" ht="19.2" thickTop="1" thickBot="1">
      <c r="A59" s="114" t="s">
        <v>101</v>
      </c>
      <c r="B59" s="115" t="s">
        <v>102</v>
      </c>
      <c r="C59" s="104"/>
      <c r="D59" s="105"/>
      <c r="E59" s="105"/>
      <c r="F59" s="105"/>
    </row>
    <row r="60" spans="1:6" ht="30.6" thickTop="1">
      <c r="A60" s="117">
        <v>1</v>
      </c>
      <c r="B60" s="134" t="s">
        <v>103</v>
      </c>
      <c r="C60" s="108"/>
      <c r="D60" s="108"/>
      <c r="E60" s="108"/>
      <c r="F60" s="108"/>
    </row>
    <row r="61" spans="1:6" ht="18.600000000000001" thickBot="1">
      <c r="A61" s="120"/>
      <c r="B61" s="135" t="s">
        <v>104</v>
      </c>
      <c r="C61" s="136" t="s">
        <v>5</v>
      </c>
      <c r="D61" s="137">
        <v>440</v>
      </c>
      <c r="E61" s="137"/>
      <c r="F61" s="137"/>
    </row>
    <row r="62" spans="1:6" ht="19.2" thickTop="1" thickBot="1">
      <c r="A62" s="114"/>
      <c r="B62" s="115" t="s">
        <v>105</v>
      </c>
      <c r="C62" s="104"/>
      <c r="D62" s="105"/>
      <c r="E62" s="105"/>
      <c r="F62" s="168"/>
    </row>
    <row r="63" spans="1:6" ht="19.2" thickTop="1" thickBot="1">
      <c r="A63" s="138"/>
      <c r="B63" s="119"/>
      <c r="C63" s="139"/>
      <c r="D63" s="140"/>
      <c r="E63" s="140"/>
      <c r="F63" s="140"/>
    </row>
    <row r="64" spans="1:6" ht="19.2" thickTop="1" thickBot="1">
      <c r="A64" s="114" t="s">
        <v>106</v>
      </c>
      <c r="B64" s="115" t="s">
        <v>107</v>
      </c>
      <c r="C64" s="104"/>
      <c r="D64" s="105"/>
      <c r="E64" s="105"/>
      <c r="F64" s="105"/>
    </row>
    <row r="65" spans="1:6" ht="60.6" thickTop="1">
      <c r="A65" s="125">
        <v>1</v>
      </c>
      <c r="B65" s="126" t="s">
        <v>108</v>
      </c>
      <c r="C65" s="130"/>
      <c r="D65" s="130"/>
      <c r="E65" s="130"/>
      <c r="F65" s="130"/>
    </row>
    <row r="66" spans="1:6">
      <c r="A66" s="23"/>
      <c r="B66" s="109" t="s">
        <v>109</v>
      </c>
      <c r="C66" s="25" t="s">
        <v>6</v>
      </c>
      <c r="D66" s="26">
        <f>24+17+17</f>
        <v>58</v>
      </c>
      <c r="E66" s="26"/>
      <c r="F66" s="26"/>
    </row>
    <row r="67" spans="1:6">
      <c r="A67" s="23">
        <v>2</v>
      </c>
      <c r="B67" s="141" t="s">
        <v>110</v>
      </c>
      <c r="C67" s="11"/>
      <c r="D67" s="11"/>
      <c r="E67" s="11"/>
      <c r="F67" s="11"/>
    </row>
    <row r="68" spans="1:6">
      <c r="A68" s="23"/>
      <c r="B68" s="109" t="s">
        <v>111</v>
      </c>
      <c r="C68" s="25" t="s">
        <v>5</v>
      </c>
      <c r="D68" s="26">
        <v>10</v>
      </c>
      <c r="E68" s="26"/>
      <c r="F68" s="26"/>
    </row>
    <row r="69" spans="1:6" ht="30">
      <c r="A69" s="23">
        <v>3</v>
      </c>
      <c r="B69" s="109" t="s">
        <v>112</v>
      </c>
      <c r="C69" s="11"/>
      <c r="D69" s="26"/>
      <c r="E69" s="26"/>
      <c r="F69" s="26"/>
    </row>
    <row r="70" spans="1:6">
      <c r="A70" s="23"/>
      <c r="B70" s="109" t="s">
        <v>97</v>
      </c>
      <c r="C70" s="25" t="s">
        <v>7</v>
      </c>
      <c r="D70" s="160">
        <v>50</v>
      </c>
      <c r="E70" s="160"/>
      <c r="F70" s="160"/>
    </row>
    <row r="71" spans="1:6" ht="30">
      <c r="A71" s="23">
        <v>4</v>
      </c>
      <c r="B71" s="165" t="s">
        <v>130</v>
      </c>
      <c r="C71" s="11"/>
      <c r="D71" s="11"/>
      <c r="E71" s="11"/>
      <c r="F71" s="11"/>
    </row>
    <row r="72" spans="1:6" ht="18.600000000000001" thickBot="1">
      <c r="A72" s="120"/>
      <c r="B72" s="135" t="s">
        <v>111</v>
      </c>
      <c r="C72" s="136" t="s">
        <v>5</v>
      </c>
      <c r="D72" s="137">
        <v>30</v>
      </c>
      <c r="E72" s="164"/>
      <c r="F72" s="164"/>
    </row>
    <row r="73" spans="1:6" ht="45.6" thickTop="1">
      <c r="A73" s="23">
        <v>5</v>
      </c>
      <c r="B73" s="109" t="s">
        <v>122</v>
      </c>
      <c r="C73" s="25"/>
      <c r="D73" s="26"/>
      <c r="E73" s="110"/>
      <c r="F73" s="110"/>
    </row>
    <row r="74" spans="1:6">
      <c r="A74" s="23"/>
      <c r="B74" s="24" t="s">
        <v>123</v>
      </c>
      <c r="C74" s="25"/>
      <c r="D74" s="26"/>
      <c r="E74" s="110"/>
      <c r="F74" s="110"/>
    </row>
    <row r="75" spans="1:6">
      <c r="A75" s="23"/>
      <c r="B75" s="24" t="s">
        <v>124</v>
      </c>
      <c r="C75" s="25"/>
      <c r="D75" s="26"/>
      <c r="E75" s="110"/>
      <c r="F75" s="110"/>
    </row>
    <row r="76" spans="1:6">
      <c r="A76" s="23"/>
      <c r="B76" s="24" t="s">
        <v>128</v>
      </c>
      <c r="C76" s="25"/>
      <c r="D76" s="26"/>
      <c r="E76" s="110"/>
      <c r="F76" s="110"/>
    </row>
    <row r="77" spans="1:6">
      <c r="A77" s="23"/>
      <c r="B77" s="24" t="s">
        <v>129</v>
      </c>
      <c r="C77" s="25"/>
      <c r="D77" s="26"/>
      <c r="E77" s="110"/>
      <c r="F77" s="110"/>
    </row>
    <row r="78" spans="1:6" ht="30">
      <c r="A78" s="106"/>
      <c r="B78" s="107" t="s">
        <v>125</v>
      </c>
      <c r="C78" s="111"/>
      <c r="D78" s="112"/>
      <c r="E78" s="113"/>
      <c r="F78" s="113"/>
    </row>
    <row r="79" spans="1:6" ht="31.8" thickBot="1">
      <c r="A79" s="120"/>
      <c r="B79" s="135" t="s">
        <v>126</v>
      </c>
      <c r="C79" s="159" t="s">
        <v>127</v>
      </c>
      <c r="D79" s="137">
        <v>1</v>
      </c>
      <c r="E79" s="164"/>
      <c r="F79" s="164"/>
    </row>
    <row r="80" spans="1:6" ht="19.2" thickTop="1" thickBot="1">
      <c r="A80" s="114"/>
      <c r="B80" s="115" t="s">
        <v>113</v>
      </c>
      <c r="C80" s="104"/>
      <c r="D80" s="105"/>
      <c r="E80" s="105"/>
      <c r="F80" s="168"/>
    </row>
    <row r="81" spans="1:6" ht="18.600000000000001" thickTop="1">
      <c r="A81" s="142"/>
      <c r="B81" s="143"/>
      <c r="C81" s="144"/>
      <c r="D81" s="145"/>
      <c r="E81" s="145"/>
      <c r="F81" s="145"/>
    </row>
    <row r="82" spans="1:6" ht="18.600000000000001" thickBot="1">
      <c r="A82" s="146"/>
      <c r="B82" s="147"/>
      <c r="C82" s="148"/>
      <c r="D82" s="149"/>
      <c r="E82" s="149"/>
      <c r="F82" s="149"/>
    </row>
    <row r="83" spans="1:6" ht="19.2" thickTop="1" thickBot="1">
      <c r="A83" s="114"/>
      <c r="B83" s="150" t="s">
        <v>114</v>
      </c>
      <c r="C83" s="104"/>
      <c r="D83" s="105"/>
      <c r="E83" s="105"/>
      <c r="F83" s="105"/>
    </row>
    <row r="84" spans="1:6" ht="18.600000000000001" thickTop="1">
      <c r="A84" s="151" t="s">
        <v>54</v>
      </c>
      <c r="B84" s="141" t="s">
        <v>55</v>
      </c>
      <c r="C84" s="25"/>
      <c r="D84" s="26"/>
      <c r="E84" s="26"/>
      <c r="F84" s="26"/>
    </row>
    <row r="85" spans="1:6">
      <c r="A85" s="152" t="s">
        <v>63</v>
      </c>
      <c r="B85" s="109" t="s">
        <v>64</v>
      </c>
      <c r="C85" s="25"/>
      <c r="D85" s="26"/>
      <c r="E85" s="26"/>
      <c r="F85" s="26"/>
    </row>
    <row r="86" spans="1:6">
      <c r="A86" s="152" t="s">
        <v>68</v>
      </c>
      <c r="B86" s="109" t="s">
        <v>69</v>
      </c>
      <c r="C86" s="25"/>
      <c r="D86" s="26"/>
      <c r="E86" s="26"/>
      <c r="F86" s="26"/>
    </row>
    <row r="87" spans="1:6">
      <c r="A87" s="152" t="s">
        <v>74</v>
      </c>
      <c r="B87" s="109" t="s">
        <v>75</v>
      </c>
      <c r="C87" s="25"/>
      <c r="D87" s="26"/>
      <c r="E87" s="26"/>
      <c r="F87" s="26"/>
    </row>
    <row r="88" spans="1:6">
      <c r="A88" s="152" t="s">
        <v>82</v>
      </c>
      <c r="B88" s="109" t="s">
        <v>83</v>
      </c>
      <c r="C88" s="25"/>
      <c r="D88" s="26"/>
      <c r="E88" s="26"/>
      <c r="F88" s="26"/>
    </row>
    <row r="89" spans="1:6">
      <c r="A89" s="152" t="s">
        <v>87</v>
      </c>
      <c r="B89" s="109" t="s">
        <v>88</v>
      </c>
      <c r="C89" s="25"/>
      <c r="D89" s="26"/>
      <c r="E89" s="26"/>
      <c r="F89" s="26"/>
    </row>
    <row r="90" spans="1:6">
      <c r="A90" s="152" t="s">
        <v>92</v>
      </c>
      <c r="B90" s="109" t="s">
        <v>93</v>
      </c>
      <c r="C90" s="25"/>
      <c r="D90" s="26"/>
      <c r="E90" s="26"/>
      <c r="F90" s="26"/>
    </row>
    <row r="91" spans="1:6">
      <c r="A91" s="152" t="s">
        <v>101</v>
      </c>
      <c r="B91" s="109" t="s">
        <v>102</v>
      </c>
      <c r="C91" s="25"/>
      <c r="D91" s="26"/>
      <c r="E91" s="26"/>
      <c r="F91" s="26"/>
    </row>
    <row r="92" spans="1:6" ht="18.600000000000001" thickBot="1">
      <c r="A92" s="153" t="s">
        <v>106</v>
      </c>
      <c r="B92" s="107" t="s">
        <v>107</v>
      </c>
      <c r="C92" s="132"/>
      <c r="D92" s="133"/>
      <c r="E92" s="133"/>
      <c r="F92" s="133"/>
    </row>
    <row r="93" spans="1:6" ht="19.2" thickTop="1" thickBot="1">
      <c r="A93" s="114"/>
      <c r="B93" s="115" t="s">
        <v>115</v>
      </c>
      <c r="C93" s="104"/>
      <c r="D93" s="105"/>
      <c r="E93" s="105"/>
      <c r="F93" s="168"/>
    </row>
    <row r="94" spans="1:6" ht="18.600000000000001" thickTop="1">
      <c r="A94" s="142"/>
      <c r="B94" s="154"/>
      <c r="C94" s="144"/>
      <c r="D94" s="145"/>
      <c r="E94" s="145"/>
      <c r="F94" s="145"/>
    </row>
    <row r="95" spans="1:6">
      <c r="A95" s="30"/>
      <c r="B95" s="155"/>
      <c r="C95" s="179"/>
      <c r="D95" s="179"/>
      <c r="E95" s="179"/>
      <c r="F95" s="179"/>
    </row>
    <row r="96" spans="1:6" s="12" customFormat="1">
      <c r="A96" s="30"/>
      <c r="B96" s="31"/>
      <c r="C96" s="179"/>
      <c r="D96" s="179"/>
      <c r="E96" s="179"/>
      <c r="F96" s="179"/>
    </row>
    <row r="97" spans="1:6" s="12" customFormat="1">
      <c r="A97" s="30"/>
      <c r="B97" s="31"/>
      <c r="C97" s="180"/>
      <c r="D97" s="180"/>
      <c r="E97" s="180"/>
      <c r="F97" s="180"/>
    </row>
    <row r="98" spans="1:6" s="12" customFormat="1">
      <c r="A98" s="30"/>
      <c r="B98" s="31"/>
      <c r="C98" s="179"/>
      <c r="D98" s="179"/>
      <c r="E98" s="179"/>
      <c r="F98" s="179"/>
    </row>
    <row r="99" spans="1:6">
      <c r="A99" s="30"/>
      <c r="B99" s="31"/>
      <c r="C99" s="32"/>
      <c r="D99" s="33"/>
      <c r="E99" s="33"/>
      <c r="F99" s="33"/>
    </row>
  </sheetData>
  <mergeCells count="5">
    <mergeCell ref="B1:F1"/>
    <mergeCell ref="C95:F95"/>
    <mergeCell ref="C96:F96"/>
    <mergeCell ref="C97:F97"/>
    <mergeCell ref="C98:F98"/>
  </mergeCells>
  <pageMargins left="0.7" right="0.7" top="0.75" bottom="0.75" header="0.3" footer="0.3"/>
  <pageSetup paperSize="9" scale="52" orientation="portrait" r:id="rId1"/>
  <headerFooter>
    <oddHeader xml:space="preserve">&amp;L&amp;"Arial,Regular"&amp;12КЛИНИЧКИ ЦЕНТАР СРБИЈЕ
УРГЕНТИ ЦЕНТАР
Предмер и предрачун непредвиђених радова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5F106-4C14-4CBB-A138-1D959C3A52BA}">
  <dimension ref="A1:F20"/>
  <sheetViews>
    <sheetView view="pageBreakPreview" topLeftCell="A10" zoomScaleNormal="100" zoomScaleSheetLayoutView="100" workbookViewId="0">
      <selection activeCell="D11" sqref="D11"/>
    </sheetView>
  </sheetViews>
  <sheetFormatPr defaultColWidth="9.109375" defaultRowHeight="18"/>
  <cols>
    <col min="1" max="1" width="5.5546875" style="7" customWidth="1"/>
    <col min="2" max="2" width="43" style="8" customWidth="1"/>
    <col min="3" max="3" width="6" style="9" customWidth="1"/>
    <col min="4" max="4" width="11.33203125" style="10" bestFit="1" customWidth="1"/>
    <col min="5" max="5" width="10" style="10" customWidth="1"/>
    <col min="6" max="6" width="13.6640625" style="10" customWidth="1"/>
    <col min="7" max="7" width="16" style="9" customWidth="1"/>
    <col min="8" max="16384" width="9.109375" style="9"/>
  </cols>
  <sheetData>
    <row r="1" spans="1:6" s="20" customFormat="1" ht="17.399999999999999">
      <c r="A1" s="22"/>
      <c r="B1" s="181" t="s">
        <v>22</v>
      </c>
      <c r="C1" s="181"/>
      <c r="D1" s="181"/>
      <c r="E1" s="181"/>
      <c r="F1" s="181"/>
    </row>
    <row r="2" spans="1:6" s="20" customFormat="1" ht="17.399999999999999">
      <c r="A2" s="22"/>
      <c r="B2" s="172"/>
      <c r="C2" s="173"/>
      <c r="D2" s="173"/>
      <c r="E2" s="173"/>
      <c r="F2" s="173"/>
    </row>
    <row r="3" spans="1:6" s="20" customFormat="1" ht="17.399999999999999">
      <c r="A3" s="22"/>
      <c r="B3" s="172"/>
      <c r="C3" s="173"/>
      <c r="D3" s="173"/>
      <c r="E3" s="173"/>
      <c r="F3" s="173"/>
    </row>
    <row r="4" spans="1:6" s="20" customFormat="1" ht="17.399999999999999">
      <c r="A4" s="22"/>
      <c r="B4" s="172"/>
      <c r="C4" s="173"/>
      <c r="D4" s="173"/>
      <c r="E4" s="173"/>
      <c r="F4" s="173"/>
    </row>
    <row r="5" spans="1:6" s="20" customFormat="1" ht="17.399999999999999">
      <c r="A5" s="22"/>
      <c r="B5" s="19"/>
      <c r="D5" s="21"/>
      <c r="E5" s="21"/>
      <c r="F5" s="21"/>
    </row>
    <row r="6" spans="1:6" s="20" customFormat="1" thickBot="1">
      <c r="A6" s="29" t="s">
        <v>19</v>
      </c>
      <c r="B6" s="182" t="s">
        <v>15</v>
      </c>
      <c r="C6" s="182"/>
      <c r="D6" s="182"/>
      <c r="E6" s="182"/>
      <c r="F6" s="182"/>
    </row>
    <row r="7" spans="1:6" s="32" customFormat="1" ht="32.25" customHeight="1" thickTop="1">
      <c r="A7" s="61" t="s">
        <v>21</v>
      </c>
      <c r="B7" s="53" t="s">
        <v>0</v>
      </c>
      <c r="C7" s="54" t="s">
        <v>1</v>
      </c>
      <c r="D7" s="55" t="s">
        <v>2</v>
      </c>
      <c r="E7" s="55" t="s">
        <v>3</v>
      </c>
      <c r="F7" s="55" t="s">
        <v>4</v>
      </c>
    </row>
    <row r="8" spans="1:6" s="12" customFormat="1" ht="244.5" customHeight="1">
      <c r="A8" s="23" t="s">
        <v>117</v>
      </c>
      <c r="B8" s="24" t="s">
        <v>116</v>
      </c>
      <c r="C8" s="25" t="s">
        <v>5</v>
      </c>
      <c r="D8" s="26">
        <v>49.53</v>
      </c>
      <c r="E8" s="26"/>
      <c r="F8" s="26"/>
    </row>
    <row r="9" spans="1:6" ht="63" customHeight="1">
      <c r="A9" s="23" t="s">
        <v>118</v>
      </c>
      <c r="B9" s="24" t="s">
        <v>119</v>
      </c>
      <c r="C9" s="25" t="s">
        <v>7</v>
      </c>
      <c r="D9" s="26">
        <v>21</v>
      </c>
      <c r="E9" s="26"/>
      <c r="F9" s="26"/>
    </row>
    <row r="10" spans="1:6" ht="101.25" customHeight="1" thickBot="1">
      <c r="A10" s="23" t="s">
        <v>120</v>
      </c>
      <c r="B10" s="156" t="s">
        <v>121</v>
      </c>
      <c r="C10" s="25" t="s">
        <v>9</v>
      </c>
      <c r="D10" s="26">
        <v>18</v>
      </c>
      <c r="E10" s="26"/>
      <c r="F10" s="26"/>
    </row>
    <row r="11" spans="1:6" s="27" customFormat="1" ht="16.8" thickTop="1" thickBot="1">
      <c r="A11" s="39"/>
      <c r="B11" s="42" t="s">
        <v>46</v>
      </c>
      <c r="C11" s="41"/>
      <c r="D11" s="28"/>
      <c r="E11" s="28"/>
      <c r="F11" s="43"/>
    </row>
    <row r="12" spans="1:6" s="27" customFormat="1" ht="16.2" thickTop="1">
      <c r="A12" s="85"/>
      <c r="B12" s="86"/>
      <c r="C12" s="32"/>
      <c r="D12" s="33"/>
      <c r="E12" s="33"/>
      <c r="F12" s="87"/>
    </row>
    <row r="13" spans="1:6" s="14" customFormat="1" ht="15.6">
      <c r="A13" s="88"/>
      <c r="B13" s="89"/>
      <c r="C13" s="84"/>
      <c r="D13" s="84"/>
    </row>
    <row r="14" spans="1:6" s="14" customFormat="1" ht="15.6">
      <c r="A14" s="88"/>
      <c r="B14" s="89"/>
      <c r="C14" s="84"/>
      <c r="D14" s="84"/>
    </row>
    <row r="15" spans="1:6" s="14" customFormat="1" ht="15.6">
      <c r="A15" s="88"/>
      <c r="B15" s="89"/>
      <c r="C15" s="84"/>
      <c r="D15" s="84"/>
    </row>
    <row r="16" spans="1:6" s="14" customFormat="1" ht="15.6">
      <c r="A16" s="88"/>
      <c r="B16" s="89"/>
      <c r="C16" s="84"/>
      <c r="D16" s="84"/>
    </row>
    <row r="17" spans="1:4" s="14" customFormat="1" ht="15.6">
      <c r="A17" s="88"/>
      <c r="B17" s="89"/>
      <c r="C17" s="84"/>
      <c r="D17" s="84"/>
    </row>
    <row r="18" spans="1:4" s="14" customFormat="1" ht="15.6">
      <c r="A18" s="88"/>
      <c r="B18" s="90"/>
      <c r="C18" s="84"/>
      <c r="D18" s="84"/>
    </row>
    <row r="19" spans="1:4" s="14" customFormat="1" ht="45" customHeight="1">
      <c r="A19" s="88"/>
      <c r="B19" s="91"/>
      <c r="C19" s="84"/>
      <c r="D19" s="84"/>
    </row>
    <row r="20" spans="1:4" s="14" customFormat="1" ht="13.8">
      <c r="A20" s="77"/>
      <c r="C20" s="84"/>
      <c r="D20" s="84"/>
    </row>
  </sheetData>
  <mergeCells count="2">
    <mergeCell ref="B1:F1"/>
    <mergeCell ref="B6:F6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3D819-1F56-49A5-A855-51233F4AF247}">
  <dimension ref="A1:F23"/>
  <sheetViews>
    <sheetView view="pageBreakPreview" zoomScale="90" zoomScaleNormal="100" zoomScaleSheetLayoutView="90" workbookViewId="0">
      <selection activeCell="B16" sqref="B16:B23"/>
    </sheetView>
  </sheetViews>
  <sheetFormatPr defaultColWidth="9.109375" defaultRowHeight="18"/>
  <cols>
    <col min="1" max="1" width="5.5546875" style="7" customWidth="1"/>
    <col min="2" max="2" width="81.109375" style="8" customWidth="1"/>
    <col min="3" max="3" width="6" style="9" customWidth="1"/>
    <col min="4" max="4" width="13.6640625" style="10" customWidth="1"/>
    <col min="5" max="5" width="26.109375" style="10" customWidth="1"/>
    <col min="6" max="6" width="19.109375" style="10" bestFit="1" customWidth="1"/>
    <col min="7" max="16384" width="9.109375" style="9"/>
  </cols>
  <sheetData>
    <row r="1" spans="1:6">
      <c r="B1" s="181" t="s">
        <v>22</v>
      </c>
      <c r="C1" s="184"/>
      <c r="D1" s="184"/>
      <c r="E1" s="184"/>
      <c r="F1" s="184"/>
    </row>
    <row r="2" spans="1:6">
      <c r="B2" s="172"/>
      <c r="C2" s="173"/>
      <c r="D2" s="173"/>
      <c r="E2" s="173"/>
      <c r="F2" s="173"/>
    </row>
    <row r="3" spans="1:6">
      <c r="B3" s="172"/>
      <c r="C3" s="173"/>
      <c r="D3" s="173"/>
      <c r="E3" s="173"/>
      <c r="F3" s="173"/>
    </row>
    <row r="4" spans="1:6">
      <c r="B4" s="172"/>
      <c r="C4" s="173"/>
      <c r="D4" s="173"/>
      <c r="E4" s="173"/>
      <c r="F4" s="173"/>
    </row>
    <row r="6" spans="1:6" ht="18.600000000000001" thickBot="1">
      <c r="A6" s="29" t="s">
        <v>23</v>
      </c>
      <c r="B6" s="182" t="s">
        <v>18</v>
      </c>
      <c r="C6" s="183"/>
      <c r="D6" s="183"/>
      <c r="E6" s="183"/>
      <c r="F6" s="183"/>
    </row>
    <row r="7" spans="1:6" ht="32.25" customHeight="1" thickTop="1">
      <c r="A7" s="61" t="s">
        <v>21</v>
      </c>
      <c r="B7" s="13" t="s">
        <v>0</v>
      </c>
      <c r="C7" s="17" t="s">
        <v>1</v>
      </c>
      <c r="D7" s="18" t="s">
        <v>2</v>
      </c>
      <c r="E7" s="18" t="s">
        <v>3</v>
      </c>
      <c r="F7" s="18" t="s">
        <v>4</v>
      </c>
    </row>
    <row r="8" spans="1:6">
      <c r="A8" s="62"/>
      <c r="B8" s="19"/>
      <c r="C8" s="20"/>
      <c r="D8" s="21"/>
      <c r="E8" s="21"/>
      <c r="F8" s="36"/>
    </row>
    <row r="9" spans="1:6">
      <c r="A9" s="63"/>
      <c r="B9" s="19"/>
      <c r="C9" s="20"/>
      <c r="D9" s="21"/>
      <c r="E9" s="21"/>
      <c r="F9" s="37"/>
    </row>
    <row r="10" spans="1:6" s="27" customFormat="1" ht="15.6">
      <c r="A10" s="64">
        <v>1</v>
      </c>
      <c r="B10" s="31" t="s">
        <v>20</v>
      </c>
      <c r="F10" s="38"/>
    </row>
    <row r="11" spans="1:6" s="27" customFormat="1" ht="15.6">
      <c r="A11" s="64"/>
      <c r="B11" s="31" t="s">
        <v>25</v>
      </c>
      <c r="C11" s="32" t="s">
        <v>9</v>
      </c>
      <c r="D11" s="33">
        <v>1</v>
      </c>
      <c r="E11" s="33"/>
      <c r="F11" s="60"/>
    </row>
    <row r="12" spans="1:6" s="27" customFormat="1" ht="30">
      <c r="A12" s="64">
        <v>2</v>
      </c>
      <c r="B12" s="31" t="s">
        <v>26</v>
      </c>
      <c r="F12" s="38"/>
    </row>
    <row r="13" spans="1:6" s="27" customFormat="1" ht="16.2" thickBot="1">
      <c r="A13" s="65"/>
      <c r="B13" s="58" t="s">
        <v>27</v>
      </c>
      <c r="C13" s="35" t="s">
        <v>7</v>
      </c>
      <c r="D13" s="34">
        <v>2.7</v>
      </c>
      <c r="E13" s="34"/>
      <c r="F13" s="59"/>
    </row>
    <row r="14" spans="1:6" s="27" customFormat="1" ht="16.8" thickTop="1" thickBot="1">
      <c r="A14" s="39"/>
      <c r="B14" s="42" t="s">
        <v>38</v>
      </c>
      <c r="C14" s="41"/>
      <c r="D14" s="28"/>
      <c r="E14" s="28"/>
      <c r="F14" s="43"/>
    </row>
    <row r="15" spans="1:6" ht="18.600000000000001" thickTop="1"/>
    <row r="16" spans="1:6" s="14" customFormat="1" ht="15.6">
      <c r="A16" s="88"/>
      <c r="B16" s="89"/>
      <c r="C16" s="84"/>
      <c r="D16" s="84"/>
    </row>
    <row r="17" spans="1:4" s="14" customFormat="1" ht="15.6">
      <c r="A17" s="88"/>
      <c r="B17" s="89"/>
      <c r="C17" s="84"/>
      <c r="D17" s="84"/>
    </row>
    <row r="18" spans="1:4" s="14" customFormat="1" ht="15.6">
      <c r="A18" s="88"/>
      <c r="B18" s="89"/>
      <c r="C18" s="84"/>
      <c r="D18" s="84"/>
    </row>
    <row r="19" spans="1:4" s="14" customFormat="1" ht="15.6">
      <c r="A19" s="88"/>
      <c r="B19" s="89"/>
      <c r="C19" s="84"/>
      <c r="D19" s="84"/>
    </row>
    <row r="20" spans="1:4" s="14" customFormat="1" ht="15.6">
      <c r="A20" s="88"/>
      <c r="B20" s="89"/>
      <c r="C20" s="84"/>
      <c r="D20" s="84"/>
    </row>
    <row r="21" spans="1:4" s="14" customFormat="1" ht="15.6">
      <c r="A21" s="88"/>
      <c r="B21" s="90"/>
      <c r="C21" s="84"/>
      <c r="D21" s="84"/>
    </row>
    <row r="22" spans="1:4" s="14" customFormat="1" ht="15.6">
      <c r="A22" s="88"/>
      <c r="B22" s="91"/>
      <c r="C22" s="84"/>
      <c r="D22" s="84"/>
    </row>
    <row r="23" spans="1:4" s="14" customFormat="1" ht="13.8">
      <c r="A23" s="77"/>
      <c r="C23" s="84"/>
      <c r="D23" s="84"/>
    </row>
  </sheetData>
  <mergeCells count="2">
    <mergeCell ref="B6:F6"/>
    <mergeCell ref="B1:F1"/>
  </mergeCells>
  <pageMargins left="0.7" right="0.7" top="0.75" bottom="0.75" header="0.3" footer="0.3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A1B63-115A-4591-BABD-853385801AC2}">
  <dimension ref="A1:F29"/>
  <sheetViews>
    <sheetView view="pageBreakPreview" topLeftCell="A7" zoomScale="90" zoomScaleNormal="100" zoomScaleSheetLayoutView="90" workbookViewId="0">
      <selection activeCell="E14" sqref="E14:F20"/>
    </sheetView>
  </sheetViews>
  <sheetFormatPr defaultColWidth="9.109375" defaultRowHeight="18"/>
  <cols>
    <col min="1" max="1" width="5.5546875" style="7" customWidth="1"/>
    <col min="2" max="2" width="81.109375" style="8" customWidth="1"/>
    <col min="3" max="3" width="6" style="9" customWidth="1"/>
    <col min="4" max="4" width="13.6640625" style="10" customWidth="1"/>
    <col min="5" max="5" width="26.109375" style="10" customWidth="1"/>
    <col min="6" max="6" width="19.109375" style="10" bestFit="1" customWidth="1"/>
    <col min="7" max="16384" width="9.109375" style="9"/>
  </cols>
  <sheetData>
    <row r="1" spans="1:6">
      <c r="B1" s="181" t="s">
        <v>22</v>
      </c>
      <c r="C1" s="184"/>
      <c r="D1" s="184"/>
      <c r="E1" s="184"/>
      <c r="F1" s="184"/>
    </row>
    <row r="3" spans="1:6" ht="18.600000000000001" thickBot="1">
      <c r="A3" s="29" t="s">
        <v>23</v>
      </c>
      <c r="B3" s="182" t="s">
        <v>24</v>
      </c>
      <c r="C3" s="183"/>
      <c r="D3" s="183"/>
      <c r="E3" s="183"/>
      <c r="F3" s="183"/>
    </row>
    <row r="4" spans="1:6" ht="32.25" customHeight="1" thickTop="1">
      <c r="A4" s="16" t="s">
        <v>21</v>
      </c>
      <c r="B4" s="13" t="s">
        <v>0</v>
      </c>
      <c r="C4" s="17" t="s">
        <v>1</v>
      </c>
      <c r="D4" s="18" t="s">
        <v>2</v>
      </c>
      <c r="E4" s="18" t="s">
        <v>3</v>
      </c>
      <c r="F4" s="18" t="s">
        <v>4</v>
      </c>
    </row>
    <row r="5" spans="1:6">
      <c r="A5" s="66"/>
      <c r="B5" s="67"/>
      <c r="C5" s="68"/>
      <c r="D5" s="69"/>
      <c r="E5" s="69"/>
      <c r="F5" s="36"/>
    </row>
    <row r="6" spans="1:6" s="27" customFormat="1" ht="45">
      <c r="A6" s="56">
        <v>1</v>
      </c>
      <c r="B6" s="51" t="s">
        <v>28</v>
      </c>
      <c r="C6" s="32"/>
      <c r="D6" s="33"/>
      <c r="E6" s="33"/>
      <c r="F6" s="60"/>
    </row>
    <row r="7" spans="1:6" s="27" customFormat="1" ht="15.6">
      <c r="A7" s="56"/>
      <c r="B7" s="51" t="s">
        <v>29</v>
      </c>
      <c r="C7" s="45" t="s">
        <v>30</v>
      </c>
      <c r="D7" s="46">
        <v>28</v>
      </c>
      <c r="E7" s="47"/>
      <c r="F7" s="70"/>
    </row>
    <row r="8" spans="1:6" s="27" customFormat="1" ht="45">
      <c r="A8" s="56">
        <v>2</v>
      </c>
      <c r="B8" s="52" t="s">
        <v>31</v>
      </c>
      <c r="C8" s="48"/>
      <c r="D8" s="49"/>
      <c r="E8" s="50"/>
      <c r="F8" s="71"/>
    </row>
    <row r="9" spans="1:6">
      <c r="A9" s="56"/>
      <c r="B9" s="51" t="s">
        <v>32</v>
      </c>
      <c r="C9" s="45" t="s">
        <v>9</v>
      </c>
      <c r="D9" s="46">
        <v>86</v>
      </c>
      <c r="E9" s="47"/>
      <c r="F9" s="70"/>
    </row>
    <row r="10" spans="1:6" ht="45">
      <c r="A10" s="56" t="s">
        <v>11</v>
      </c>
      <c r="B10" s="52" t="s">
        <v>33</v>
      </c>
      <c r="C10" s="48"/>
      <c r="D10" s="49"/>
      <c r="E10" s="50"/>
      <c r="F10" s="71"/>
    </row>
    <row r="11" spans="1:6">
      <c r="A11" s="56"/>
      <c r="B11" s="51" t="s">
        <v>32</v>
      </c>
      <c r="C11" s="45" t="s">
        <v>9</v>
      </c>
      <c r="D11" s="46">
        <v>37</v>
      </c>
      <c r="E11" s="47"/>
      <c r="F11" s="70"/>
    </row>
    <row r="12" spans="1:6" ht="45">
      <c r="A12" s="56" t="s">
        <v>12</v>
      </c>
      <c r="B12" s="52" t="s">
        <v>34</v>
      </c>
      <c r="C12" s="48"/>
      <c r="D12" s="49"/>
      <c r="E12" s="50"/>
      <c r="F12" s="71"/>
    </row>
    <row r="13" spans="1:6">
      <c r="A13" s="56"/>
      <c r="B13" s="51" t="s">
        <v>32</v>
      </c>
      <c r="C13" s="45" t="s">
        <v>9</v>
      </c>
      <c r="D13" s="46">
        <v>4</v>
      </c>
      <c r="E13" s="47"/>
      <c r="F13" s="70"/>
    </row>
    <row r="14" spans="1:6" ht="45">
      <c r="A14" s="56" t="s">
        <v>13</v>
      </c>
      <c r="B14" s="52" t="s">
        <v>35</v>
      </c>
      <c r="C14" s="48"/>
      <c r="D14" s="49"/>
      <c r="E14" s="50"/>
      <c r="F14" s="71"/>
    </row>
    <row r="15" spans="1:6">
      <c r="A15" s="56"/>
      <c r="B15" s="51" t="s">
        <v>32</v>
      </c>
      <c r="C15" s="45" t="s">
        <v>9</v>
      </c>
      <c r="D15" s="46">
        <v>2</v>
      </c>
      <c r="E15" s="47"/>
      <c r="F15" s="70"/>
    </row>
    <row r="16" spans="1:6">
      <c r="A16" s="56" t="s">
        <v>14</v>
      </c>
      <c r="B16" s="52" t="s">
        <v>36</v>
      </c>
      <c r="C16" s="45"/>
      <c r="D16" s="46"/>
      <c r="E16" s="47"/>
      <c r="F16" s="70"/>
    </row>
    <row r="17" spans="1:6">
      <c r="A17" s="56"/>
      <c r="B17" s="51" t="s">
        <v>32</v>
      </c>
      <c r="C17" s="45" t="s">
        <v>9</v>
      </c>
      <c r="D17" s="46">
        <v>52</v>
      </c>
      <c r="E17" s="47"/>
      <c r="F17" s="70"/>
    </row>
    <row r="18" spans="1:6">
      <c r="A18" s="56"/>
      <c r="B18" s="44"/>
      <c r="C18" s="45"/>
      <c r="D18" s="46"/>
      <c r="E18" s="47"/>
      <c r="F18" s="70"/>
    </row>
    <row r="19" spans="1:6" ht="18.600000000000001" thickBot="1">
      <c r="A19" s="57"/>
      <c r="B19" s="72"/>
      <c r="C19" s="73"/>
      <c r="D19" s="74"/>
      <c r="E19" s="75"/>
      <c r="F19" s="76"/>
    </row>
    <row r="20" spans="1:6" ht="19.2" thickTop="1" thickBot="1">
      <c r="A20" s="39"/>
      <c r="B20" s="40" t="s">
        <v>37</v>
      </c>
      <c r="C20" s="41"/>
      <c r="D20" s="28"/>
      <c r="E20" s="28"/>
      <c r="F20" s="43"/>
    </row>
    <row r="21" spans="1:6" ht="18.600000000000001" thickTop="1">
      <c r="A21" s="85"/>
      <c r="B21" s="92"/>
      <c r="C21" s="32"/>
      <c r="D21" s="33"/>
      <c r="E21" s="33"/>
      <c r="F21" s="87"/>
    </row>
    <row r="22" spans="1:6" s="14" customFormat="1" ht="15.6">
      <c r="A22" s="88"/>
      <c r="B22" s="89"/>
      <c r="C22" s="84"/>
      <c r="D22" s="84"/>
    </row>
    <row r="23" spans="1:6" s="14" customFormat="1" ht="15.6">
      <c r="A23" s="88"/>
      <c r="B23" s="89"/>
      <c r="C23" s="84"/>
      <c r="D23" s="84"/>
    </row>
    <row r="24" spans="1:6" s="14" customFormat="1" ht="15.6">
      <c r="A24" s="88"/>
      <c r="B24" s="89"/>
      <c r="C24" s="84"/>
      <c r="D24" s="84"/>
    </row>
    <row r="25" spans="1:6" s="14" customFormat="1" ht="15.6">
      <c r="A25" s="88"/>
      <c r="B25" s="89"/>
      <c r="C25" s="84"/>
      <c r="D25" s="84"/>
    </row>
    <row r="26" spans="1:6" s="14" customFormat="1" ht="15.6">
      <c r="A26" s="88"/>
      <c r="B26" s="89"/>
      <c r="C26" s="84"/>
      <c r="D26" s="84"/>
    </row>
    <row r="27" spans="1:6" s="14" customFormat="1" ht="15.6">
      <c r="A27" s="88"/>
      <c r="B27" s="90"/>
      <c r="C27" s="84"/>
      <c r="D27" s="84"/>
    </row>
    <row r="28" spans="1:6" s="14" customFormat="1" ht="15.6">
      <c r="A28" s="88"/>
      <c r="B28" s="91"/>
      <c r="C28" s="84"/>
      <c r="D28" s="84"/>
    </row>
    <row r="29" spans="1:6" s="14" customFormat="1" ht="13.8">
      <c r="A29" s="77"/>
      <c r="C29" s="84"/>
      <c r="D29" s="84"/>
    </row>
  </sheetData>
  <mergeCells count="2">
    <mergeCell ref="B1:F1"/>
    <mergeCell ref="B3:F3"/>
  </mergeCells>
  <pageMargins left="0.7" right="0.7" top="0.75" bottom="0.75" header="0.3" footer="0.3"/>
  <pageSetup paperSize="9" scale="5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tabSelected="1" view="pageBreakPreview" topLeftCell="A10" zoomScale="90" zoomScaleNormal="100" zoomScaleSheetLayoutView="90" workbookViewId="0">
      <selection activeCell="F19" sqref="F19"/>
    </sheetView>
  </sheetViews>
  <sheetFormatPr defaultRowHeight="14.4"/>
  <cols>
    <col min="2" max="2" width="57.44140625" customWidth="1"/>
    <col min="3" max="3" width="6.109375" bestFit="1" customWidth="1"/>
    <col min="4" max="4" width="11.109375" bestFit="1" customWidth="1"/>
    <col min="5" max="5" width="13.109375" bestFit="1" customWidth="1"/>
    <col min="6" max="6" width="14.5546875" bestFit="1" customWidth="1"/>
  </cols>
  <sheetData>
    <row r="1" spans="1:6" s="20" customFormat="1" ht="17.399999999999999">
      <c r="A1" s="22"/>
      <c r="B1" s="181" t="s">
        <v>22</v>
      </c>
      <c r="C1" s="184"/>
      <c r="D1" s="184"/>
      <c r="E1" s="184"/>
      <c r="F1" s="184"/>
    </row>
    <row r="2" spans="1:6" s="20" customFormat="1" ht="17.399999999999999">
      <c r="A2" s="22"/>
      <c r="B2" s="19"/>
      <c r="D2" s="21"/>
      <c r="E2" s="21"/>
      <c r="F2" s="21"/>
    </row>
    <row r="3" spans="1:6" s="20" customFormat="1" ht="18" thickBot="1">
      <c r="A3" s="29" t="s">
        <v>44</v>
      </c>
      <c r="B3" s="182" t="s">
        <v>39</v>
      </c>
      <c r="C3" s="183"/>
      <c r="D3" s="183"/>
      <c r="E3" s="183"/>
      <c r="F3" s="183"/>
    </row>
    <row r="4" spans="1:6" s="20" customFormat="1" ht="32.25" customHeight="1" thickTop="1">
      <c r="A4" s="16" t="s">
        <v>21</v>
      </c>
      <c r="B4" s="53" t="s">
        <v>0</v>
      </c>
      <c r="C4" s="54" t="s">
        <v>1</v>
      </c>
      <c r="D4" s="55" t="s">
        <v>2</v>
      </c>
      <c r="E4" s="55" t="s">
        <v>3</v>
      </c>
      <c r="F4" s="55" t="s">
        <v>4</v>
      </c>
    </row>
    <row r="6" spans="1:6">
      <c r="A6" s="2"/>
      <c r="B6" s="4"/>
      <c r="D6" s="3"/>
      <c r="E6" s="3"/>
      <c r="F6" s="3"/>
    </row>
    <row r="7" spans="1:6" ht="129.6">
      <c r="A7" s="56">
        <v>1</v>
      </c>
      <c r="B7" s="5" t="s">
        <v>137</v>
      </c>
      <c r="C7" t="s">
        <v>8</v>
      </c>
      <c r="D7" s="3">
        <v>1</v>
      </c>
      <c r="E7" s="3"/>
      <c r="F7" s="3"/>
    </row>
    <row r="8" spans="1:6">
      <c r="A8" s="2"/>
      <c r="B8" s="4"/>
      <c r="D8" s="3"/>
      <c r="E8" s="3"/>
      <c r="F8" s="3"/>
    </row>
    <row r="9" spans="1:6" ht="57.6">
      <c r="A9" s="56">
        <v>2</v>
      </c>
      <c r="B9" s="5" t="s">
        <v>40</v>
      </c>
      <c r="C9" t="s">
        <v>6</v>
      </c>
      <c r="D9" s="3">
        <v>2</v>
      </c>
      <c r="E9" s="3"/>
      <c r="F9" s="3"/>
    </row>
    <row r="10" spans="1:6" ht="15.6">
      <c r="A10" s="56"/>
      <c r="B10" s="4"/>
      <c r="D10" s="3"/>
      <c r="E10" s="3"/>
      <c r="F10" s="3"/>
    </row>
    <row r="11" spans="1:6" ht="28.8">
      <c r="A11" s="56">
        <v>3</v>
      </c>
      <c r="B11" s="5" t="s">
        <v>41</v>
      </c>
      <c r="C11" t="s">
        <v>7</v>
      </c>
      <c r="D11" s="3">
        <v>36</v>
      </c>
      <c r="E11" s="3"/>
      <c r="F11" s="3"/>
    </row>
    <row r="12" spans="1:6" ht="15.6">
      <c r="A12" s="56"/>
      <c r="B12" s="4" t="s">
        <v>42</v>
      </c>
      <c r="D12" s="3"/>
      <c r="E12" s="3"/>
      <c r="F12" s="3"/>
    </row>
    <row r="13" spans="1:6" ht="15.6">
      <c r="A13" s="56"/>
    </row>
    <row r="14" spans="1:6" ht="43.2">
      <c r="A14" s="56">
        <v>4</v>
      </c>
      <c r="B14" s="1" t="s">
        <v>43</v>
      </c>
      <c r="C14" t="s">
        <v>10</v>
      </c>
      <c r="D14">
        <v>7</v>
      </c>
      <c r="F14" s="3"/>
    </row>
    <row r="15" spans="1:6" ht="15.6">
      <c r="A15" s="30"/>
      <c r="B15" s="1"/>
      <c r="F15" s="3"/>
    </row>
    <row r="16" spans="1:6" ht="57.6">
      <c r="A16" s="30">
        <v>5</v>
      </c>
      <c r="B16" s="1" t="s">
        <v>136</v>
      </c>
      <c r="C16" t="s">
        <v>10</v>
      </c>
      <c r="D16">
        <v>1</v>
      </c>
      <c r="E16" s="174"/>
      <c r="F16" s="175"/>
    </row>
    <row r="17" spans="1:6" ht="15.6">
      <c r="A17" s="30"/>
      <c r="B17" s="1"/>
      <c r="E17" s="176"/>
      <c r="F17" s="175"/>
    </row>
    <row r="18" spans="1:6" ht="43.8" thickBot="1">
      <c r="A18" s="30">
        <v>6</v>
      </c>
      <c r="B18" s="1" t="s">
        <v>52</v>
      </c>
      <c r="C18" t="s">
        <v>5</v>
      </c>
      <c r="D18">
        <v>10</v>
      </c>
      <c r="E18" s="176"/>
      <c r="F18" s="175"/>
    </row>
    <row r="19" spans="1:6" s="9" customFormat="1" ht="19.2" thickTop="1" thickBot="1">
      <c r="A19" s="39"/>
      <c r="B19" s="40" t="s">
        <v>45</v>
      </c>
      <c r="C19" s="41"/>
      <c r="D19" s="28"/>
      <c r="E19" s="26"/>
      <c r="F19" s="177"/>
    </row>
    <row r="20" spans="1:6" s="9" customFormat="1" ht="18.600000000000001" thickTop="1">
      <c r="A20" s="85"/>
      <c r="B20" s="92"/>
      <c r="C20" s="32"/>
      <c r="D20" s="33"/>
      <c r="E20" s="33"/>
      <c r="F20" s="87"/>
    </row>
    <row r="21" spans="1:6" s="14" customFormat="1" ht="15.6">
      <c r="A21" s="88"/>
      <c r="B21" s="89"/>
      <c r="C21" s="84"/>
      <c r="D21" s="84"/>
    </row>
    <row r="22" spans="1:6" s="14" customFormat="1" ht="15.6">
      <c r="A22" s="88"/>
      <c r="B22" s="89"/>
      <c r="C22" s="84"/>
      <c r="D22" s="84"/>
    </row>
    <row r="23" spans="1:6" s="14" customFormat="1" ht="15.6">
      <c r="A23" s="88"/>
      <c r="B23" s="89"/>
      <c r="C23" s="84"/>
      <c r="D23" s="84"/>
    </row>
    <row r="24" spans="1:6" s="14" customFormat="1" ht="15.6">
      <c r="A24" s="88"/>
      <c r="B24" s="89"/>
      <c r="C24" s="84"/>
      <c r="D24" s="84"/>
    </row>
    <row r="25" spans="1:6" s="14" customFormat="1" ht="15.6">
      <c r="A25" s="88"/>
      <c r="B25" s="89"/>
      <c r="C25" s="84"/>
      <c r="D25" s="84"/>
    </row>
    <row r="26" spans="1:6" s="14" customFormat="1" ht="15.6">
      <c r="A26" s="88"/>
      <c r="B26" s="90"/>
      <c r="C26" s="84"/>
      <c r="D26" s="84"/>
    </row>
    <row r="27" spans="1:6" s="14" customFormat="1" ht="15.6">
      <c r="A27" s="88"/>
      <c r="B27" s="91"/>
      <c r="C27" s="84"/>
      <c r="D27" s="84"/>
    </row>
    <row r="28" spans="1:6" s="14" customFormat="1" ht="13.8">
      <c r="A28" s="77"/>
      <c r="C28" s="84"/>
      <c r="D28" s="84"/>
    </row>
  </sheetData>
  <mergeCells count="2">
    <mergeCell ref="B1:F1"/>
    <mergeCell ref="B3:F3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20"/>
  <sheetViews>
    <sheetView workbookViewId="0">
      <selection activeCell="C17" sqref="C17"/>
    </sheetView>
  </sheetViews>
  <sheetFormatPr defaultRowHeight="14.4"/>
  <cols>
    <col min="2" max="2" width="36.88671875" customWidth="1"/>
    <col min="3" max="3" width="19.109375" style="6" bestFit="1" customWidth="1"/>
    <col min="4" max="4" width="15.44140625" style="158" customWidth="1"/>
    <col min="5" max="5" width="14.33203125" customWidth="1"/>
  </cols>
  <sheetData>
    <row r="2" spans="1:5" s="14" customFormat="1" ht="13.8">
      <c r="B2" s="77" t="s">
        <v>47</v>
      </c>
      <c r="C2" s="15"/>
      <c r="D2" s="157"/>
    </row>
    <row r="3" spans="1:5" s="14" customFormat="1" ht="13.8">
      <c r="B3" s="77"/>
      <c r="C3" s="15"/>
      <c r="D3" s="157"/>
    </row>
    <row r="4" spans="1:5" s="14" customFormat="1" ht="19.95" customHeight="1">
      <c r="A4" s="78">
        <v>1</v>
      </c>
      <c r="B4" s="79" t="s">
        <v>48</v>
      </c>
      <c r="C4" s="80">
        <f>+'АГ РАДОВИ '!F93</f>
        <v>0</v>
      </c>
      <c r="D4" s="157"/>
    </row>
    <row r="5" spans="1:5" s="14" customFormat="1" ht="19.95" customHeight="1">
      <c r="A5" s="78">
        <v>2</v>
      </c>
      <c r="B5" s="79" t="s">
        <v>15</v>
      </c>
      <c r="C5" s="80">
        <f>'ГРАЂЕВИНСКИ РАДОВИ'!F11</f>
        <v>0</v>
      </c>
      <c r="D5" s="157"/>
    </row>
    <row r="6" spans="1:5" s="14" customFormat="1" ht="19.95" customHeight="1">
      <c r="A6" s="78">
        <v>3</v>
      </c>
      <c r="B6" s="79" t="s">
        <v>18</v>
      </c>
      <c r="C6" s="80">
        <f>+' РАДОВИ ВИК'!F14</f>
        <v>0</v>
      </c>
      <c r="D6" s="157"/>
    </row>
    <row r="7" spans="1:5" s="14" customFormat="1" ht="19.95" customHeight="1">
      <c r="A7" s="78">
        <v>4</v>
      </c>
      <c r="B7" s="79" t="s">
        <v>50</v>
      </c>
      <c r="C7" s="80">
        <f>'ЕЛЕКТРО ИНСТАЛАЦИЈЕ'!F20</f>
        <v>0</v>
      </c>
      <c r="D7" s="157"/>
    </row>
    <row r="8" spans="1:5" s="14" customFormat="1" ht="19.95" customHeight="1">
      <c r="A8" s="78">
        <v>5</v>
      </c>
      <c r="B8" s="79" t="s">
        <v>51</v>
      </c>
      <c r="C8" s="80">
        <f>'МАШИНСКЕ ИНСТАЛАЦИЈЕ '!F19</f>
        <v>0</v>
      </c>
      <c r="D8" s="157"/>
    </row>
    <row r="9" spans="1:5" s="14" customFormat="1" ht="19.95" customHeight="1">
      <c r="A9" s="81"/>
      <c r="B9" s="82" t="s">
        <v>49</v>
      </c>
      <c r="C9" s="83">
        <f>SUM(C4:C8)</f>
        <v>0</v>
      </c>
      <c r="D9" s="157"/>
    </row>
    <row r="14" spans="1:5">
      <c r="E14" s="158"/>
    </row>
    <row r="15" spans="1:5">
      <c r="E15" s="158"/>
    </row>
    <row r="16" spans="1:5">
      <c r="E16" s="158"/>
    </row>
    <row r="17" spans="5:5">
      <c r="E17" s="158"/>
    </row>
    <row r="18" spans="5:5">
      <c r="E18" s="158"/>
    </row>
    <row r="19" spans="5:5">
      <c r="E19" s="158"/>
    </row>
    <row r="20" spans="5:5">
      <c r="E20" s="15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насловна страна</vt:lpstr>
      <vt:lpstr>АГ РАДОВИ </vt:lpstr>
      <vt:lpstr>ГРАЂЕВИНСКИ РАДОВИ</vt:lpstr>
      <vt:lpstr> РАДОВИ ВИК</vt:lpstr>
      <vt:lpstr>ЕЛЕКТРО ИНСТАЛАЦИЈЕ</vt:lpstr>
      <vt:lpstr>МАШИНСКЕ ИНСТАЛАЦИЈЕ </vt:lpstr>
      <vt:lpstr>РЕКАПИТУЛАЦИЈА </vt:lpstr>
      <vt:lpstr>' РАДОВИ ВИК'!Print_Area</vt:lpstr>
      <vt:lpstr>'АГ РАДОВИ '!Print_Area</vt:lpstr>
      <vt:lpstr>'ЕЛЕКТРО ИНСТАЛАЦИЈЕ'!Print_Area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Letić</dc:creator>
  <cp:lastModifiedBy>Dragana Nenadić</cp:lastModifiedBy>
  <cp:lastPrinted>2019-03-27T11:16:42Z</cp:lastPrinted>
  <dcterms:created xsi:type="dcterms:W3CDTF">2018-12-10T07:31:26Z</dcterms:created>
  <dcterms:modified xsi:type="dcterms:W3CDTF">2019-03-27T11:29:34Z</dcterms:modified>
</cp:coreProperties>
</file>