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026"/>
  <workbookPr defaultThemeVersion="124226"/>
  <mc:AlternateContent xmlns:mc="http://schemas.openxmlformats.org/markup-compatibility/2006">
    <mc:Choice Requires="x15">
      <x15ac:absPath xmlns:x15ac="http://schemas.microsoft.com/office/spreadsheetml/2010/11/ac" url="C:\Users\dragana.nenadic\Desktop\posao kju\Tiršova II-pripremni radovi\Pojasnjenja\"/>
    </mc:Choice>
  </mc:AlternateContent>
  <xr:revisionPtr revIDLastSave="0" documentId="13_ncr:1_{6BE9E788-876E-40FF-BEC4-88E03BC4751B}" xr6:coauthVersionLast="47" xr6:coauthVersionMax="47" xr10:uidLastSave="{00000000-0000-0000-0000-000000000000}"/>
  <bookViews>
    <workbookView xWindow="-108" yWindow="-108" windowWidth="23256" windowHeight="12576" tabRatio="850" activeTab="1" xr2:uid="{00000000-000D-0000-FFFF-FFFF00000000}"/>
  </bookViews>
  <sheets>
    <sheet name="PREPARATORY WORKS" sheetId="1" r:id="rId1"/>
    <sheet name="EARTHWORKS" sheetId="7" r:id="rId2"/>
    <sheet name="MAKING ANCHORS" sheetId="10" r:id="rId3"/>
    <sheet name="CONCRETE WORKS" sheetId="11" r:id="rId4"/>
    <sheet name="REINFORCEMENT WORKS" sheetId="12" r:id="rId5"/>
    <sheet name="MISCELLANEOUS WORKS" sheetId="13" r:id="rId6"/>
    <sheet name="ROAD STRUCTURE" sheetId="8" r:id="rId7"/>
    <sheet name="INSTALLATION WORKS" sheetId="14" r:id="rId8"/>
    <sheet name="RECAPITULATION" sheetId="9" r:id="rId9"/>
  </sheets>
  <definedNames>
    <definedName name="_xlnm.Print_Area" localSheetId="0">'PREPARATORY WORKS'!$A$1:$F$58</definedName>
    <definedName name="_xlnm.Print_Area" localSheetId="8">RECAPITULATION!$A$1:$F$37</definedName>
    <definedName name="_xlnm.Print_Area" localSheetId="6">'ROAD STRUCTURE'!$A$1:$F$12</definedName>
    <definedName name="_xlnm.Print_Titles" localSheetId="1">EARTHWORKS!$2:$5</definedName>
    <definedName name="_xlnm.Print_Titles" localSheetId="6">'ROAD STRUCTURE'!$1:$5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 i="13" l="1"/>
  <c r="F22" i="7" l="1"/>
  <c r="F21" i="7"/>
  <c r="F14" i="7"/>
  <c r="F12" i="7"/>
  <c r="F11" i="7"/>
  <c r="F10" i="7"/>
  <c r="F9" i="7"/>
  <c r="F8" i="7"/>
  <c r="F7" i="7"/>
  <c r="F46" i="1"/>
  <c r="F45" i="1"/>
  <c r="F44" i="1"/>
  <c r="F43" i="1"/>
  <c r="F42" i="1"/>
  <c r="F41" i="1"/>
  <c r="F33" i="1"/>
  <c r="F32" i="1"/>
  <c r="F30" i="1"/>
  <c r="F29" i="1"/>
  <c r="F28" i="1"/>
  <c r="F27" i="1"/>
  <c r="F25" i="1"/>
  <c r="F24" i="1"/>
  <c r="F23" i="1"/>
  <c r="F22" i="1"/>
  <c r="F20" i="1"/>
  <c r="F47" i="1" l="1"/>
  <c r="F14" i="14"/>
  <c r="F13" i="14"/>
  <c r="F16" i="14"/>
  <c r="F18" i="14"/>
  <c r="F26" i="7"/>
  <c r="F8" i="14"/>
  <c r="F11" i="14"/>
  <c r="F10" i="14"/>
  <c r="F25" i="7"/>
  <c r="F24" i="7"/>
  <c r="F19" i="14" l="1"/>
  <c r="F10" i="9" s="1"/>
  <c r="F10" i="13" l="1"/>
  <c r="F9" i="13"/>
  <c r="F8" i="13"/>
  <c r="F13" i="12"/>
  <c r="F12" i="12"/>
  <c r="F11" i="12"/>
  <c r="F10" i="12"/>
  <c r="F9" i="12"/>
  <c r="F8" i="12"/>
  <c r="F7" i="12"/>
  <c r="F17" i="11"/>
  <c r="F16" i="11"/>
  <c r="F15" i="11"/>
  <c r="F14" i="11"/>
  <c r="F13" i="11"/>
  <c r="F12" i="11"/>
  <c r="F11" i="11"/>
  <c r="F10" i="11"/>
  <c r="F9" i="11"/>
  <c r="F8" i="11"/>
  <c r="F7" i="11"/>
  <c r="F9" i="10"/>
  <c r="F8" i="10"/>
  <c r="F7" i="10"/>
  <c r="F15" i="7"/>
  <c r="F16" i="7"/>
  <c r="F17" i="7"/>
  <c r="F18" i="7"/>
  <c r="F19" i="7"/>
  <c r="F23" i="7"/>
  <c r="F11" i="10" l="1"/>
  <c r="F5" i="9" s="1"/>
  <c r="F15" i="12"/>
  <c r="F7" i="9" s="1"/>
  <c r="F19" i="11"/>
  <c r="F6" i="9" s="1"/>
  <c r="F12" i="13"/>
  <c r="F8" i="9" s="1"/>
  <c r="B4" i="9"/>
  <c r="B3" i="9"/>
  <c r="F10" i="8"/>
  <c r="F9" i="8"/>
  <c r="F8" i="8"/>
  <c r="A8" i="8"/>
  <c r="F7" i="8"/>
  <c r="D13" i="7"/>
  <c r="F13" i="7" s="1"/>
  <c r="F28" i="7" s="1"/>
  <c r="F12" i="8" l="1"/>
  <c r="F9" i="9" s="1"/>
  <c r="F3" i="9"/>
  <c r="F4" i="9"/>
  <c r="F12" i="9" l="1"/>
</calcChain>
</file>

<file path=xl/sharedStrings.xml><?xml version="1.0" encoding="utf-8"?>
<sst xmlns="http://schemas.openxmlformats.org/spreadsheetml/2006/main" count="280" uniqueCount="165">
  <si>
    <t>Bill of Quantities for:</t>
  </si>
  <si>
    <t>PREPARATORY WORKS FOR PHASE 1 AND PHASE 2</t>
  </si>
  <si>
    <t>EPP 1702/21</t>
  </si>
  <si>
    <t>FACILITY:</t>
  </si>
  <si>
    <t xml:space="preserve">New University Children's Hospital in Deligradska Street 
Cadastral plot 1660/4, 1660/3 and 1139/1 K Cadastral municipality Savski Venac
</t>
  </si>
  <si>
    <t>INVESTOR:</t>
  </si>
  <si>
    <t xml:space="preserve">Public Investment Management Office, Nemanjina 11, 11000 Belgrade
</t>
  </si>
  <si>
    <t>TYPE OF TECHNICAL DOCUMENTATION:</t>
  </si>
  <si>
    <t>No.</t>
  </si>
  <si>
    <t>ITEM DESCRIPTION</t>
  </si>
  <si>
    <t>UNIT OF MEASURE</t>
  </si>
  <si>
    <t>QUANTITY</t>
  </si>
  <si>
    <t>UNIT PRICE</t>
  </si>
  <si>
    <t>TOTAL PRICE</t>
  </si>
  <si>
    <t xml:space="preserve">  PREPARATORY WORKS</t>
  </si>
  <si>
    <t>Staking out and marking the route of the construction road and the plateau for storing machinery. Calculation of the performed works is performed per m’ of the stalked route</t>
  </si>
  <si>
    <t>m'</t>
  </si>
  <si>
    <t xml:space="preserve">Cutting of trees (logs) with mechanical removal of stumps based on the performed assessment in the field, in the protection zone along the highway.  Graphic appendix As-is state with intervention measures. Calculation of works is done per piece for all the work with loading and removal. </t>
  </si>
  <si>
    <t>diameter up to 15cm</t>
  </si>
  <si>
    <t>pcs.</t>
  </si>
  <si>
    <t>diameter of 16-30cm</t>
  </si>
  <si>
    <t>diameter of 31-50cm</t>
  </si>
  <si>
    <t>Clearing of wild vegetation composed of shrubs, marked on the graphic attachment As-is state with intervention measures, with loading and removal. 
40% of the total area 
3940m²x0.4 (40%) = 1576m²</t>
  </si>
  <si>
    <r>
      <rPr>
        <sz val="10"/>
        <color theme="1"/>
        <rFont val="Arial"/>
        <family val="2"/>
      </rPr>
      <t>m</t>
    </r>
    <r>
      <rPr>
        <vertAlign val="superscript"/>
        <sz val="10"/>
        <color theme="1"/>
        <rFont val="Arial"/>
        <family val="2"/>
      </rPr>
      <t>2</t>
    </r>
  </si>
  <si>
    <r>
      <rPr>
        <sz val="10"/>
        <color theme="1"/>
        <rFont val="Arial"/>
        <family val="2"/>
        <charset val="238"/>
      </rPr>
      <t>Cutting of trees (logs) with mechanical removal of stumps based on the performed assessment in the field, in the intervention zone of preparatory works.</t>
    </r>
    <r>
      <rPr>
        <sz val="10"/>
        <color theme="1"/>
        <rFont val="Arial"/>
        <family val="2"/>
        <charset val="238"/>
      </rPr>
      <t xml:space="preserve">  </t>
    </r>
    <r>
      <rPr>
        <sz val="10"/>
        <color theme="1"/>
        <rFont val="Arial"/>
        <family val="2"/>
        <charset val="238"/>
      </rPr>
      <t xml:space="preserve">Graphic appendix </t>
    </r>
    <r>
      <rPr>
        <i/>
        <sz val="10"/>
        <color theme="1"/>
        <rFont val="Arial"/>
        <family val="2"/>
        <charset val="238"/>
      </rPr>
      <t>As-is state with intervention measures</t>
    </r>
    <r>
      <rPr>
        <sz val="10"/>
        <color theme="1"/>
        <rFont val="Arial"/>
        <family val="2"/>
        <charset val="238"/>
      </rPr>
      <t>.</t>
    </r>
    <r>
      <rPr>
        <i/>
        <sz val="10"/>
        <color rgb="FF000000"/>
        <rFont val="Arial"/>
        <family val="2"/>
        <charset val="238"/>
      </rPr>
      <t xml:space="preserve"> </t>
    </r>
    <r>
      <rPr>
        <sz val="10"/>
        <color rgb="FF000000"/>
        <rFont val="Arial"/>
        <family val="2"/>
        <charset val="238"/>
      </rPr>
      <t>Calculation of works is done per piece for all the work with loading and removal.</t>
    </r>
    <r>
      <rPr>
        <sz val="10"/>
        <color rgb="FF000000"/>
        <rFont val="Arial"/>
        <family val="2"/>
        <charset val="238"/>
      </rPr>
      <t xml:space="preserve"> </t>
    </r>
  </si>
  <si>
    <t xml:space="preserve"> diameter up to 15cm</t>
  </si>
  <si>
    <t xml:space="preserve"> diameter of 16 to 30cm</t>
  </si>
  <si>
    <t>diameter of 31 to 50cm</t>
  </si>
  <si>
    <t>diameter of 51cm to 70cm</t>
  </si>
  <si>
    <t xml:space="preserve">Mechanical stump extraction with loading and removal  </t>
  </si>
  <si>
    <t>diameter 16-30cm</t>
  </si>
  <si>
    <t>Transport of equipment and machinery necessary for the performance of works for supporting structures and its dismantling and removal after the completion of works. Calculation in a lump sum.</t>
  </si>
  <si>
    <t>lump sum</t>
  </si>
  <si>
    <t>Geodetic marking of anchor positions. Calculation in a lump sum.</t>
  </si>
  <si>
    <t>Geodetic marking of the position of the retaining wall. Calculation in a lump sum.</t>
  </si>
  <si>
    <t>Geodetic marking of pile positions. Calculation in a lump sum.</t>
  </si>
  <si>
    <t>Installation of benchmarks for monitoring the movement of the supporting structure. Calculation in a lump sum.</t>
  </si>
  <si>
    <t>Zero observation of the benchmark with the preparation of a study on zero observation.</t>
  </si>
  <si>
    <t>Observation of benchmark during construction on a monthly basis. The price includes the preparation of monthly reports. Calculation according to the monthly report. Estimated observation time during six months.</t>
  </si>
  <si>
    <t>Assembly and disassembly of the tool storage. The storage is made of prefabricated elements and boards about 2 cm thick with a wooden structure. Cover the storage with boards and roof paper. Include depreciation costs in the price.
Calculation per m² of the storage, set.</t>
  </si>
  <si>
    <t>m²</t>
  </si>
  <si>
    <t>m</t>
  </si>
  <si>
    <t>TOTAL PREPARATORY WORKS:</t>
  </si>
  <si>
    <t>2</t>
  </si>
  <si>
    <t xml:space="preserve">  EARTHWORKS:</t>
  </si>
  <si>
    <r>
      <rPr>
        <b/>
        <sz val="10"/>
        <color theme="1"/>
        <rFont val="Arial"/>
        <family val="2"/>
      </rPr>
      <t>Removal of the surface layer</t>
    </r>
    <r>
      <rPr>
        <sz val="10"/>
        <color theme="1"/>
        <rFont val="Arial"/>
        <family val="2"/>
      </rPr>
      <t xml:space="preserve"> at the location of the construction site road, about</t>
    </r>
    <r>
      <rPr>
        <sz val="10"/>
        <color theme="1"/>
        <rFont val="Arial"/>
        <family val="2"/>
      </rPr>
      <t xml:space="preserve"> </t>
    </r>
    <r>
      <rPr>
        <sz val="10"/>
        <color rgb="FF000000"/>
        <rFont val="Arial"/>
        <family val="2"/>
      </rPr>
      <t>30 cm thick.</t>
    </r>
    <r>
      <rPr>
        <sz val="10"/>
        <color theme="1"/>
        <rFont val="Arial"/>
        <family val="2"/>
      </rPr>
      <t xml:space="preserve"> </t>
    </r>
    <r>
      <rPr>
        <sz val="10"/>
        <color theme="1"/>
        <rFont val="Arial"/>
        <family val="2"/>
      </rPr>
      <t>It is calculated and paid per m2 of the removed material.</t>
    </r>
  </si>
  <si>
    <r>
      <rPr>
        <sz val="10"/>
        <color theme="1"/>
        <rFont val="Arial"/>
        <family val="2"/>
      </rPr>
      <t>m</t>
    </r>
    <r>
      <rPr>
        <vertAlign val="superscript"/>
        <sz val="10"/>
        <color theme="1"/>
        <rFont val="Arial"/>
        <family val="2"/>
      </rPr>
      <t>3</t>
    </r>
  </si>
  <si>
    <r>
      <rPr>
        <b/>
        <sz val="10"/>
        <color theme="1"/>
        <rFont val="Arial"/>
        <family val="2"/>
      </rPr>
      <t>Digging</t>
    </r>
    <r>
      <rPr>
        <b/>
        <sz val="10"/>
        <color theme="1"/>
        <rFont val="Arial"/>
        <family val="2"/>
      </rPr>
      <t xml:space="preserve"> in a wide excavation at the location of the construction site road and plateau for the accommodation of machinery</t>
    </r>
    <r>
      <rPr>
        <sz val="10"/>
        <color theme="1"/>
        <rFont val="Arial"/>
        <family val="2"/>
      </rPr>
      <t xml:space="preserve"> Perform digging in a wide excavation according to the designed elevations and slopes after the transverse profiles of the construction site road.</t>
    </r>
    <r>
      <rPr>
        <sz val="10"/>
        <color theme="1"/>
        <rFont val="Arial"/>
        <family val="2"/>
      </rPr>
      <t xml:space="preserve"> </t>
    </r>
    <r>
      <rPr>
        <sz val="10"/>
        <color theme="1"/>
        <rFont val="Arial"/>
        <family val="2"/>
      </rPr>
      <t>Before starting the excavation, check the prominent markings of the cross sections.</t>
    </r>
    <r>
      <rPr>
        <sz val="10"/>
        <color theme="1"/>
        <rFont val="Arial"/>
        <family val="2"/>
      </rPr>
      <t xml:space="preserve">
</t>
    </r>
    <r>
      <rPr>
        <sz val="10"/>
        <color theme="1"/>
        <rFont val="Arial"/>
        <family val="2"/>
      </rPr>
      <t>It is envisaged that 95% of the excavation will be done by machine and 5% by hand.</t>
    </r>
    <r>
      <rPr>
        <sz val="10"/>
        <color theme="1"/>
        <rFont val="Arial"/>
        <family val="2"/>
      </rPr>
      <t xml:space="preserve"> </t>
    </r>
    <r>
      <rPr>
        <sz val="10"/>
        <color theme="1"/>
        <rFont val="Arial"/>
        <family val="2"/>
      </rPr>
      <t>Push the excavated earth material into figures suitable for loading.</t>
    </r>
    <r>
      <rPr>
        <sz val="10"/>
        <color theme="1"/>
        <rFont val="Arial"/>
        <family val="2"/>
      </rPr>
      <t xml:space="preserve">
 </t>
    </r>
    <r>
      <rPr>
        <sz val="10"/>
        <color theme="1"/>
        <rFont val="Arial"/>
        <family val="2"/>
      </rPr>
      <t>Calculation of the performed works is made per cubic meter of excavated autochthonous material with pushing up to 20 m, prepared earth material for transport.</t>
    </r>
    <r>
      <rPr>
        <sz val="10"/>
        <color theme="1"/>
        <rFont val="Arial"/>
        <family val="2"/>
      </rPr>
      <t xml:space="preserve"> </t>
    </r>
  </si>
  <si>
    <r>
      <rPr>
        <b/>
        <sz val="10"/>
        <color theme="1"/>
        <rFont val="Arial"/>
        <family val="2"/>
      </rPr>
      <t>Compaction of the subsoil</t>
    </r>
    <r>
      <rPr>
        <sz val="10"/>
        <color theme="1"/>
        <rFont val="Arial"/>
        <family val="2"/>
      </rPr>
      <t xml:space="preserve"> 
After the excavation of humus, under the fill and excavation of the notch, compaction of the subsoil is started.</t>
    </r>
    <r>
      <rPr>
        <sz val="10"/>
        <color theme="1"/>
        <rFont val="Arial"/>
        <family val="2"/>
      </rPr>
      <t xml:space="preserve"> </t>
    </r>
    <r>
      <rPr>
        <sz val="10"/>
        <color theme="1"/>
        <rFont val="Arial"/>
        <family val="2"/>
      </rPr>
      <t>Subsoil compaction is performed by mechanical means.</t>
    </r>
    <r>
      <rPr>
        <sz val="10"/>
        <color theme="1"/>
        <rFont val="Arial"/>
        <family val="2"/>
      </rPr>
      <t xml:space="preserve"> </t>
    </r>
    <r>
      <rPr>
        <sz val="10"/>
        <color theme="1"/>
        <rFont val="Arial"/>
        <family val="2"/>
      </rPr>
      <t>The compaction of the subsoil according to the standard Proctor procedure is required 100% of the maximum laboratory compaction, and in depth up to d = 50 cm.</t>
    </r>
    <r>
      <rPr>
        <sz val="10"/>
        <color theme="1"/>
        <rFont val="Arial"/>
        <family val="2"/>
      </rPr>
      <t xml:space="preserve"> </t>
    </r>
    <r>
      <rPr>
        <sz val="10"/>
        <color theme="1"/>
        <rFont val="Arial"/>
        <family val="2"/>
      </rPr>
      <t>Calculation of the performed works is done per square meter of compacted subsoil for all work, material and control tests.</t>
    </r>
    <r>
      <rPr>
        <sz val="10"/>
        <color theme="1"/>
        <rFont val="Arial"/>
        <family val="2"/>
      </rPr>
      <t xml:space="preserve"> </t>
    </r>
  </si>
  <si>
    <t>m2</t>
  </si>
  <si>
    <r>
      <rPr>
        <b/>
        <sz val="10"/>
        <color rgb="FF000000"/>
        <rFont val="Arial"/>
        <family val="2"/>
        <charset val="238"/>
      </rPr>
      <t>Construction of the fill from</t>
    </r>
    <r>
      <rPr>
        <sz val="10"/>
        <color rgb="FF000000"/>
        <rFont val="Arial"/>
        <family val="2"/>
        <charset val="238"/>
      </rPr>
      <t xml:space="preserve"> </t>
    </r>
    <r>
      <rPr>
        <b/>
        <sz val="10"/>
        <color rgb="FF000000"/>
        <rFont val="Arial"/>
        <family val="2"/>
        <charset val="238"/>
      </rPr>
      <t>frost-resistant material</t>
    </r>
    <r>
      <rPr>
        <sz val="10"/>
        <color rgb="FF000000"/>
        <rFont val="Arial"/>
        <family val="2"/>
        <charset val="238"/>
      </rPr>
      <t xml:space="preserve"> on the part of the construction site road and plateau for mechanization accommodation.</t>
    </r>
    <r>
      <rPr>
        <sz val="10"/>
        <color rgb="FF000000"/>
        <rFont val="Arial"/>
        <family val="2"/>
        <charset val="238"/>
      </rPr>
      <t xml:space="preserve"> </t>
    </r>
    <r>
      <rPr>
        <sz val="10"/>
        <color rgb="FF000000"/>
        <rFont val="Arial"/>
        <family val="2"/>
        <charset val="238"/>
      </rPr>
      <t>The work on the construction of the fill includes filling of material brought from the borrow pit, spreading, necessary wetting or drying, planning, compaction according to regulations.</t>
    </r>
    <r>
      <rPr>
        <sz val="10"/>
        <color rgb="FFFF0000"/>
        <rFont val="Arial"/>
        <family val="2"/>
        <charset val="238"/>
      </rPr>
      <t xml:space="preserve"> </t>
    </r>
    <r>
      <rPr>
        <sz val="10"/>
        <color rgb="FF000000"/>
        <rFont val="Arial"/>
        <family val="2"/>
        <charset val="238"/>
      </rPr>
      <t>The fill is made according to the designed transverse profiles, elevations and slopes from the design with a tolerance of up to 5 cm.</t>
    </r>
    <r>
      <rPr>
        <sz val="10"/>
        <color rgb="FF000000"/>
        <rFont val="Arial"/>
        <family val="2"/>
        <charset val="238"/>
      </rPr>
      <t xml:space="preserve"> 
</t>
    </r>
    <r>
      <rPr>
        <sz val="10"/>
        <color rgb="FF000000"/>
        <rFont val="Arial"/>
        <family val="2"/>
        <charset val="238"/>
      </rPr>
      <t>Calculation of performed works is done per m</t>
    </r>
    <r>
      <rPr>
        <vertAlign val="superscript"/>
        <sz val="10"/>
        <color rgb="FF000000"/>
        <rFont val="Arial"/>
        <family val="2"/>
        <charset val="238"/>
      </rPr>
      <t>3</t>
    </r>
    <r>
      <rPr>
        <sz val="10"/>
        <color rgb="FF000000"/>
        <rFont val="Arial"/>
        <family val="2"/>
        <charset val="238"/>
      </rPr>
      <t xml:space="preserve"> of finished fill in compacted state for all work, material and control tests.</t>
    </r>
    <r>
      <rPr>
        <sz val="10"/>
        <color rgb="FF000000"/>
        <rFont val="Arial"/>
        <family val="2"/>
        <charset val="238"/>
      </rPr>
      <t xml:space="preserve"> 
</t>
    </r>
  </si>
  <si>
    <r>
      <rPr>
        <b/>
        <sz val="10"/>
        <color theme="1"/>
        <rFont val="Arial"/>
        <family val="2"/>
      </rPr>
      <t>Treatment of the subgrade</t>
    </r>
    <r>
      <rPr>
        <sz val="10"/>
        <color theme="1"/>
        <rFont val="Arial"/>
        <family val="2"/>
      </rPr>
      <t xml:space="preserve"> </t>
    </r>
    <r>
      <rPr>
        <b/>
        <sz val="10"/>
        <color theme="1"/>
        <rFont val="Arial"/>
        <family val="2"/>
      </rPr>
      <t>of the</t>
    </r>
    <r>
      <rPr>
        <sz val="10"/>
        <color theme="1"/>
        <rFont val="Arial"/>
        <family val="2"/>
      </rPr>
      <t xml:space="preserve"> construction site road and plateau for accommodation of machinery, 30 cm thick, and compaction to the projected elevations.</t>
    </r>
    <r>
      <rPr>
        <sz val="10"/>
        <color theme="1"/>
        <rFont val="Arial"/>
        <family val="2"/>
      </rPr>
      <t xml:space="preserve"> </t>
    </r>
    <r>
      <rPr>
        <sz val="10"/>
        <color theme="1"/>
        <rFont val="Arial"/>
        <family val="2"/>
      </rPr>
      <t>It is calculated and paid per m</t>
    </r>
    <r>
      <rPr>
        <vertAlign val="superscript"/>
        <sz val="10"/>
        <color theme="1"/>
        <rFont val="Arial"/>
        <family val="2"/>
      </rPr>
      <t>2</t>
    </r>
    <r>
      <rPr>
        <sz val="10"/>
        <color theme="1"/>
        <rFont val="Arial"/>
        <family val="2"/>
      </rPr>
      <t xml:space="preserve"> of the treated subgrade.</t>
    </r>
  </si>
  <si>
    <r>
      <rPr>
        <b/>
        <sz val="10"/>
        <color rgb="FF000000"/>
        <rFont val="Arial"/>
        <family val="2"/>
        <charset val="238"/>
      </rPr>
      <t>Transport of</t>
    </r>
    <r>
      <rPr>
        <sz val="10"/>
        <color rgb="FF000000"/>
        <rFont val="Arial"/>
        <family val="2"/>
        <charset val="238"/>
      </rPr>
      <t xml:space="preserve"> materials to the city landfill</t>
    </r>
    <r>
      <rPr>
        <b/>
        <sz val="10"/>
        <color rgb="FF000000"/>
        <rFont val="Arial"/>
        <family val="2"/>
        <charset val="238"/>
      </rPr>
      <t>.</t>
    </r>
    <r>
      <rPr>
        <sz val="10"/>
        <color rgb="FF000000"/>
        <rFont val="Arial"/>
        <family val="2"/>
        <charset val="238"/>
      </rPr>
      <t xml:space="preserve"> Excess excavation of humus and soil material is transported to the landfill determined by the Investor up to 10 km.</t>
    </r>
    <r>
      <rPr>
        <sz val="10"/>
        <color rgb="FF000000"/>
        <rFont val="Arial"/>
        <family val="2"/>
        <charset val="238"/>
      </rPr>
      <t xml:space="preserve"> </t>
    </r>
    <r>
      <rPr>
        <sz val="10"/>
        <color rgb="FF000000"/>
        <rFont val="Arial"/>
        <family val="2"/>
        <charset val="238"/>
      </rPr>
      <t>Calculation of the performed works is done per cubic meter of loaded, transported, unloaded and roughly spread material in the autochthonous state.</t>
    </r>
  </si>
  <si>
    <t>Filling of material for making a working plateau for drilling piles 1000mm. Adopted quantity 40m3/m '. Later use the filling material to fill the road body. Calculation per m3.</t>
  </si>
  <si>
    <t>m3</t>
  </si>
  <si>
    <t>Removal of the material used for the construction of the working plateau for drilling piles with disposal on the construction site. Calculation per m3.</t>
  </si>
  <si>
    <t>м3</t>
  </si>
  <si>
    <t>Filling of material for making a working plateau for drilling piles 800mm, about 30 cm high. Calculation per m3.</t>
  </si>
  <si>
    <t>Drilling for piles with a diameter of 1000 mm. The piles are 10.00-12.25 m long. Drilling is done with a machine with a drill, using a protective steel casing. Calculation per m‘ of the pile well, with loading and removal of excess excavated material.</t>
  </si>
  <si>
    <t>Drilling for piles with a diameter of 800 mm. The piles are 10.20-23.20 m long. Drilling is done with a machine with a drill, using a protective steel casing. Calculation per m‘ of the pile well, with loading and removal of excess excavated material.</t>
  </si>
  <si>
    <t xml:space="preserve">Mechanical excavation of II and III category materials at the location of retaining walls and piles designed to protect the surrounding terrain and roads (fill, loess and deluvial sediments) according to the designed elevations. Calculation of the performed works is made per cubic meter of excavated autochthonous material with pushing up to 20 m, prepared earth material for transport. </t>
  </si>
  <si>
    <t xml:space="preserve">Mechanical excavation of IV and V category materials at the location of retaining walls and piles designed to protect the surrounding terrain and roads (limestone, marl and marl clay) according to the designed elevations. Calculation of the performed works is made per cubic meter of excavated autochthonous material with pushing up to 20 m, prepared earth material for transport. </t>
  </si>
  <si>
    <t>Transport of excess excavated materials for the needs of construction of supporting structures and piles to the city landfill determined by the Investor at a distance of up to 10 km. Calculation of the performed works is done per cubic meter of loaded, transported, unloaded and roughly spread material in the autochthonous state.</t>
  </si>
  <si>
    <t>Manual excavation of category III soil for a trench 0.6 m wide and with average depth of 1.0 m, for laying external pipelines. The unit price also includes planning the bottom of the trench, discarding the earth next to the trench and backfilling the trench after laying the pipes.
Calculation per m3 of the excavation.</t>
  </si>
  <si>
    <t xml:space="preserve">Procurement, transport and installation of fine sand. The item includes spreading sand up to the thickness of t = 10 cm, compaction of the subgrade evenly along the entire width and length of the trench, pouring sand above the crown of the pipe to the level for concreting the surfaces. Compacting the sand around and above the pipe lightly with a hand tool.
Calculation per m3 of installed sand.  </t>
  </si>
  <si>
    <t>Loading, transport, unloading and spreading of excess soil from the excavation to form the trench. The distance of the soil transport is up to 5 km, and the location will be determined by the supervisory body. The unit price includes loading, transport and spreading. The quantities for calculation are performed by measuring the actually performed excavation in the compacted state or after the changes approved by the supervisory body.</t>
  </si>
  <si>
    <t>TOTAL EARTHWORKS:</t>
  </si>
  <si>
    <t>3</t>
  </si>
  <si>
    <t xml:space="preserve">  MAKING OF ANCHORS:</t>
  </si>
  <si>
    <t>3.1</t>
  </si>
  <si>
    <t>Procurement, drilling, setting and installation of SN anchors. For geo-technical anchors, steel ribbed reinforcing bars with a diameter of 25 mm, length 10 m, from B500B are provided. The anchor is injected by gravity injection mass.</t>
  </si>
  <si>
    <t>3.2</t>
  </si>
  <si>
    <t>Procurement, drilling, installation, pre-stressing of temporary geo-technical anchors 16-21m long.  Anchor steel is of high strength fpk = 1860N/mm2. Calculation is per m’ of built-in anchor.</t>
  </si>
  <si>
    <t>3.3</t>
  </si>
  <si>
    <t>Procurement, drilling, installation, pre-stressing and testing of geo-technical anchors. Calculation is per number of tested anchors.</t>
  </si>
  <si>
    <t>TOTAL MAKING OF ANCHORS:</t>
  </si>
  <si>
    <t>4</t>
  </si>
  <si>
    <t xml:space="preserve">  CONCRETE WORKS:</t>
  </si>
  <si>
    <t>4.1</t>
  </si>
  <si>
    <t>Making of a leveling layer of lean concrete MB-15, 10 cm thick, as the lower formwork of the retaining wall. Calculation per m3 of installed concrete.</t>
  </si>
  <si>
    <t>4.2</t>
  </si>
  <si>
    <t>Concreting the retaining wall with concrete MB-30, M-150, with the necessary formwork and concreting suspensions. "Barbican" vents are left in the wall in order to eliminate hydrostatic pressures behind the wall.</t>
  </si>
  <si>
    <t>4.3</t>
  </si>
  <si>
    <t>Construction of AB wall t = 40cm with concrete MB-30, M-150, over anchors. Calculation per m3 of constructed wall.</t>
  </si>
  <si>
    <t>4.4</t>
  </si>
  <si>
    <t xml:space="preserve">Procurement of fresh concrete mass MB-30 with delivery to the installation site and installation in the well for pile 1000mm. Calculation is per m3 of prepared concrete and delivered to the construction site. </t>
  </si>
  <si>
    <t>4.5</t>
  </si>
  <si>
    <t xml:space="preserve">Procurement of fresh concrete mass MB-30 with delivery to the installation site and installation in the well for pile 800mm. Calculation is per m3 of prepared concrete and delivered to the construction site. </t>
  </si>
  <si>
    <t>4.6</t>
  </si>
  <si>
    <t>Cutting - "cropping" the top of the pile of 1000 mm diameter, with the necessary excavation to perform this item of works. Paid per piece of cropped pile.</t>
  </si>
  <si>
    <t>4.7</t>
  </si>
  <si>
    <t>Cutting - "cropping" the top of the pile of 800 mm diameter, with the necessary excavation to perform this item of works. Paid per piece of cropped pile.</t>
  </si>
  <si>
    <t>4.8</t>
  </si>
  <si>
    <t>Construction of a veneered wall over the excavated surface of the piles. The face of the excavated pile structure is covered with MB 30 concrete 20 cm thick, reinforced with Q-335 mesh reinforcement. Concrete is placed in parallel with the excavation. The reinforcing mesh is attached to the piles with reinforcing bars. The price includes work and materials according to the provided description. Calculation per m3 of installed concrete. The reinforcing mesh is charged separately.</t>
  </si>
  <si>
    <t>4.9</t>
  </si>
  <si>
    <t>Making of sprayed concrete on vertical surfaces between and over 800mm piles. Calculation per m2 with the consumption of the reinforcing mesh included.</t>
  </si>
  <si>
    <t>4.10</t>
  </si>
  <si>
    <t xml:space="preserve">Procurement of fresh concrete mass MB-30 with delivery to the installation site and installation in the head beam above the 1000mm pile. Calculation is per m3 of prepared concrete and delivered to the construction site. </t>
  </si>
  <si>
    <t>4.11</t>
  </si>
  <si>
    <t xml:space="preserve">Procurement of fresh concrete mass MB-30 with delivery to the installation site and installation in the head beam above the 800mm pile. Calculation is per m3 of prepared concrete and delivered to the construction site. </t>
  </si>
  <si>
    <t>TOTAL CONCRETE WORKS:</t>
  </si>
  <si>
    <t>5</t>
  </si>
  <si>
    <t xml:space="preserve">  REINFORCEMENT WORKS:</t>
  </si>
  <si>
    <t>5.1</t>
  </si>
  <si>
    <t>Procurement, transport, cleaning, straightening, cutting, bending and installation of ribbed steel bars for retaining wall B500B.</t>
  </si>
  <si>
    <t>kg</t>
  </si>
  <si>
    <t>5.2</t>
  </si>
  <si>
    <t xml:space="preserve">Procurement, transport, cleaning, straightening, cutting, bending and installation of AB wall reinforcement. The reinforcement is B500B. </t>
  </si>
  <si>
    <t>5.3</t>
  </si>
  <si>
    <t>Procurement, transport, cleaning, straightening, cutting, bending and installation of 1000 mm pile reinforcement. The reinforcement is B500B.</t>
  </si>
  <si>
    <t>5.4</t>
  </si>
  <si>
    <t>Procurement, transport, cleaning, straightening, cutting, bending and installation of 800 mm pile reinforcement. The reinforcement is B500B.</t>
  </si>
  <si>
    <t>5.5</t>
  </si>
  <si>
    <t>Procurement, cutting and installation of double-sided reinforcing mesh Q-335 for veneered wall over 1000mm piles. The mesh is attached to the piles. Calculation per kg of installed mesh.</t>
  </si>
  <si>
    <t>5.6</t>
  </si>
  <si>
    <t>Procurement, transport, cleaning, straightening, cutting, bending and installation of the head beam reinforcement above the 1000mm piles. The reinforcement is B500B.</t>
  </si>
  <si>
    <t>5.7</t>
  </si>
  <si>
    <t>Procurement, transport, cleaning, straightening, cutting, bending and installation of the head beam reinforcement above the 800mm piles. The reinforcement is B500B.</t>
  </si>
  <si>
    <t>TOTAL REINFORCEMENT WORKS:</t>
  </si>
  <si>
    <t>6</t>
  </si>
  <si>
    <t xml:space="preserve">  MISCELLANEOUS WORKS:</t>
  </si>
  <si>
    <t>6.1</t>
  </si>
  <si>
    <r>
      <rPr>
        <sz val="10"/>
        <color theme="1"/>
        <rFont val="Arial"/>
        <family val="2"/>
      </rPr>
      <t>Procurement and installation of a separation, filter layer of non-woven geotextile, type 300, (300 g/m</t>
    </r>
    <r>
      <rPr>
        <vertAlign val="superscript"/>
        <sz val="10"/>
        <color theme="1"/>
        <rFont val="Arial"/>
        <family val="2"/>
      </rPr>
      <t>2</t>
    </r>
    <r>
      <rPr>
        <sz val="10"/>
        <color theme="1"/>
        <rFont val="Arial"/>
        <family val="2"/>
      </rPr>
      <t>) behind the retaining wall.</t>
    </r>
    <r>
      <rPr>
        <sz val="10"/>
        <color theme="1"/>
        <rFont val="Arial"/>
        <family val="2"/>
      </rPr>
      <t xml:space="preserve"> </t>
    </r>
    <r>
      <rPr>
        <sz val="10"/>
        <color theme="1"/>
        <rFont val="Arial"/>
        <family val="2"/>
      </rPr>
      <t>This measure protects the filling from slurrying.</t>
    </r>
  </si>
  <si>
    <t>6.2</t>
  </si>
  <si>
    <t>Installation of PVC pipes with Ø100 mm diameter “barbican”, L=50 cm length for drainage of water behind the anchored supporting structure. The pipes are laid with a drop towards the excavation. The top of the pipe is protected from clogging. Calculation per piece of installed pipe.</t>
  </si>
  <si>
    <t>6.3</t>
  </si>
  <si>
    <t>Procurement, cutting and installation of steel beams over 800mm piles for pre-stressing of anchors. Upon completion of the works, the beams are dismantled. Calculation per kg of installed structure.</t>
  </si>
  <si>
    <t>6.4</t>
  </si>
  <si>
    <t>TOTAL MISCELLANEOUS WORKS:</t>
  </si>
  <si>
    <t>7</t>
  </si>
  <si>
    <t xml:space="preserve">  ROAD STRUCTURE:</t>
  </si>
  <si>
    <t>Construction of the bearing layer from mechanically compacted granular stone aggregate (0-31.5) mm 
The work includes the procurement and installation of granular stone material in the bearing layer of the pavement structure. Work can only start when the supervisory body receives the subgrade in terms of its flatness, designed elevations and slopes, and compactness. Materials for making the bearing layer can be: natural gravel, crushed stone material, a mixture of natural gravel and crushed material and mixtures composed of several fractions. All listed materials must meet certain requirements in terms of mechanical properties, particle size distribution, load capacity and other requirements according to applicable standards.
Calculation of the performed works is made per cubic meter of finished constructed bearing layer of mechanically compacted granular material, for all work, material, procurement and transport of stone material.</t>
  </si>
  <si>
    <r>
      <rPr>
        <b/>
        <sz val="10"/>
        <color rgb="FF000000"/>
        <rFont val="Arial"/>
        <family val="2"/>
        <charset val="238"/>
      </rPr>
      <t>Construction of the upper bituminous bearing layer (BNS 22, 7 cm thick) in the part of the exit to the public road in the length of approximately 10 m</t>
    </r>
    <r>
      <rPr>
        <b/>
        <sz val="12"/>
        <color rgb="FF000000"/>
        <rFont val="Arial"/>
        <family val="2"/>
        <charset val="238"/>
      </rPr>
      <t xml:space="preserve">
</t>
    </r>
    <r>
      <rPr>
        <sz val="10"/>
        <color rgb="FF000000"/>
        <rFont val="Arial"/>
        <family val="2"/>
        <charset val="238"/>
      </rPr>
      <t>The calculation of the performed works is done in square meters of the upper surface of the actually constructed layer. The price includes all costs of procurement of materials, making and installation of asphalt mass, transportation, equipment, preliminary and control tests and all other costs necessary for performing works.</t>
    </r>
  </si>
  <si>
    <r>
      <rPr>
        <b/>
        <sz val="10"/>
        <color theme="1"/>
        <rFont val="Arial"/>
        <family val="2"/>
        <charset val="238"/>
      </rPr>
      <t>Construction of a wearing layer of asphalt concrete (AB 11) t=5 cm in the part of the exit to the public road in the length of approximately 10m</t>
    </r>
    <r>
      <rPr>
        <sz val="10"/>
        <color rgb="FF000000"/>
        <rFont val="Arial"/>
        <family val="2"/>
        <charset val="238"/>
      </rPr>
      <t>. 
The calculation of the performed works is done in square meters of the upper surface of the actually constructed layer. The price includes all costs of procurement of materials, making and installation of asphalt mass, transportation, equipment, preliminary and control tests and all other costs necessary for performing works.</t>
    </r>
  </si>
  <si>
    <t>TOTAL ROAD STRUCTURE:</t>
  </si>
  <si>
    <t>8</t>
  </si>
  <si>
    <t xml:space="preserve">  INSTALLATION WORKS:</t>
  </si>
  <si>
    <t xml:space="preserve">Procurement, delivery and installation of a collar with valve and connection, diameter DN 63/63 mm with the necessary connecting and sealing material. </t>
  </si>
  <si>
    <t>Calculation per mounted collar</t>
  </si>
  <si>
    <t>Procurement, transport, distribution along the trench and installation of polyethylene water pipes and accompanying fittings for a pressure of 10 bar. The pipes are connected to each other by butt welding. All fractures should be made with a radius of not less than 5 DN, and according to the manufacturer's recommendations and applicable regulations. Ductile fittings. Connection with pipes with Van Stone flange adaptor. Pipes and fittings must be faultless and have the manufacturer's certificates. Fittings are given separately.                                                       Calculated and paid per running meter of the pipe.</t>
  </si>
  <si>
    <t>PEHD SDR 17 Ø63mm</t>
  </si>
  <si>
    <t>m¹</t>
  </si>
  <si>
    <t>PEHD SDR 17 Ø50mm</t>
  </si>
  <si>
    <t>Procurement, transport, cutting and installation of polypropylene PPR SDR 6 (PN 20 bar) water pipes with all necessary fittings. Protect sections in the slab and floor of the building from damage. The item includes slitting, drilling openings in walls, floor structures and foundations with assembly and fixing of pipes.
Calculation per m’ of built-in pipe.</t>
  </si>
  <si>
    <t>Ø32mm (1")</t>
  </si>
  <si>
    <t>Ø25mm (3/4")</t>
  </si>
  <si>
    <t>Procurement, transport and installation of gate valves with handle. They are mounted on the separation of the arms and in front of the outlets.
Calculation per piece.</t>
  </si>
  <si>
    <t>Procurement, transport and installation of a hose bib with a drain for the installation of PE hoses. 
Calculation per piece.</t>
  </si>
  <si>
    <t>MAKING ANCHORS</t>
  </si>
  <si>
    <t>CONCRETE WORKS</t>
  </si>
  <si>
    <t>REINFORCEMENT WORKS</t>
  </si>
  <si>
    <t>MISCELLANEOUS WORKS</t>
  </si>
  <si>
    <t>ROAD STRUCTURE</t>
  </si>
  <si>
    <t>INSTALLATION WORKS</t>
  </si>
  <si>
    <r>
      <t>Construction of the bearing layer from mechanically compacted granular stone aggregate (0-63) mm t=20 cm
The work includes the procurement and installation of granular stone material in the bearing layer of the pavement structure.</t>
    </r>
    <r>
      <rPr>
        <sz val="10"/>
        <color rgb="FF000000"/>
        <rFont val="Arial"/>
        <family val="2"/>
        <charset val="238"/>
      </rPr>
      <t xml:space="preserve"> Work can only start when the supervisory body receives the subgrade in terms of its flatness, designed elevations and slopes, and compactness. Materials for making the bearing layer can be: natural gravel, crushed stone material, a mixture of natural gravel and crushed material and mixtures composed of several fractions. All listed materials must meet certain requirements in terms of mechanical properties, particle size distribution, load capacity and other requirements according to applicable standards.
</t>
    </r>
    <r>
      <rPr>
        <sz val="10"/>
        <color theme="1"/>
        <rFont val="Arial"/>
        <family val="2"/>
      </rPr>
      <t>Calculation of the performed works is made per cubic meter of finished constructed bearing layer of mechanically compacted granular material, for all work, material, procurement and transport of stone material.</t>
    </r>
  </si>
  <si>
    <t xml:space="preserve">  RECAPITULATION OF PREPARATORY WORKS:</t>
  </si>
  <si>
    <r>
      <rPr>
        <b/>
        <sz val="10"/>
        <color rgb="FF000000"/>
        <rFont val="Arial"/>
        <family val="2"/>
        <charset val="238"/>
      </rPr>
      <t>Replacement of a layer of thin foundation soil with better material at the location of the construction site road and plateau for mechanization accommodation</t>
    </r>
    <r>
      <rPr>
        <sz val="10"/>
        <color rgb="FF000000"/>
        <rFont val="Arial"/>
        <family val="2"/>
        <charset val="238"/>
      </rPr>
      <t xml:space="preserve"> Thin material of the foundation soil is replaced with better quality material. After a wide excavation, dig the soil material, which due to its poor geo-mechanical characteristics must be replaced, deposited and replaced with better material (gravel or sand) with the necessary compaction according to the transverse profiles and geological study.
The scope of replacement of thin material and the type of replacement should be done with the consent of the supervisory body, and the changes should be stated in the construction diary and log. 
 Calculation of the performed works is performed per cubic meter of replaced material in the autochthonous state, and includes excavation and transport of bad material, procurement and delivery of good quality material and its compaction</t>
    </r>
    <r>
      <rPr>
        <sz val="12"/>
        <color rgb="FF000000"/>
        <rFont val="Arial"/>
        <family val="2"/>
        <charset val="238"/>
      </rPr>
      <t xml:space="preserve">.
</t>
    </r>
  </si>
  <si>
    <t>Procurement and installation of temporary construction office facilities, rooms for accommodation of workers and wardrobe, as well as canteen for workers. All temporary facilities are of container assembly type, sound and heat insulated, dimensions 6058x2438x2591mm.
Provide a space equipped with office furniture, desks, chairs, shelves - closets (equip containers in agreement with the investor's representatives).
Provide a warm connection between the facilities, and provide air conditioners of sufficient capacity in the office premises, all in agreement with the investor.
It is necessary that all containers are heated, as well as regularly maintained (cleaning of the premises).
Calculation per piece.</t>
  </si>
  <si>
    <t>Procurement and installation of mobile construction toilets. All toilets are of modular dimensions.
Include depreciation and maintenance costs in the price.
Calculation per piece.</t>
  </si>
  <si>
    <t>Procurement and installation of a temporary construction site guardhouse. The guardhouse is of modular dimensions.
It is necessary to provide for the guardhouse to be sound and heat insulated, and to have a warm connection, heating elements and air conditioning of sufficient capacity (equip the guardhouse in agreement with the investor's representatives).
Include depreciation and maintenance costs in the price.
Calculation per piece.</t>
  </si>
  <si>
    <t xml:space="preserve">Procurement and installation of drainage foil Tefond drain. The foil is installed on vertical surfaces of the excavated piles 800 mm or equal. Calculation per m2. </t>
  </si>
  <si>
    <t>Procurement and installation of a closed mobile construction fence with one gate for the entrance of workers, vehicles and machinery. The fence is formed of profiled panel elements, 2200 mm long and 2000 mm high, supported by a substructure of horizontal steel profiles 30x20x30 mm, vertical pipes 2Ø40 mm and fillings of 3.1 mm.
The fence has modular dimensions, according to the INSYTEMP C manufacturer's specification or equivalent.
Double-winged gate 4.0 m 2.0 m, made of hot-dip galvanized profiles with anti-corrosion protection. The panel walls elements of the fence are of welded mesh, of modular dimensions 50 x 200, Ø5.00 mm. The dimensions of the steel frame profile of the gate are 40 x 40 mm, and the dimensions of the horizontal profile are 30 x 30 mm, according to the Palisad manufacturer's specification or equivalent.
Equip the gates with locks with keys or padlocks. Place warning signs on the fence for passers-by.
Calculation per running meter of the fence.</t>
  </si>
  <si>
    <t>Making a protective canopy, above the fence. The canopy to be made of wooden beams and pillars 10/12 with struts and stiffeners. Cover it with 25mm thick boards and roof paper that is fastened with wooden slats. The canopy is received by the supervisory body, the structural engineer. The width of the canopy is predefined in the plan, with entrances as needed. It is used for the entire duration of the works and is paid once, regardless of whether it is dismantled and reassembled during the works.
Calculation per m² of the canopy.</t>
  </si>
  <si>
    <t xml:space="preserve"> V category</t>
  </si>
  <si>
    <t xml:space="preserve"> IV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</si>
</sst>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_);_(@_)"/>
    <numFmt numFmtId="165" formatCode="_-* #,##0.00\ _D_i_n_._-;\-* #,##0.00\ _D_i_n_._-;_-* &quot;-&quot;??\ _D_i_n_._-;_-@_-"/>
  </numFmts>
  <fonts count="29" x14ac:knownFonts="1">
    <font>
      <sz val="11"/>
      <color theme="1"/>
      <name val="Calibri"/>
      <family val="2"/>
      <scheme val="minor"/>
    </font>
    <font>
      <sz val="11"/>
      <color theme="1"/>
      <name val="Calibri"/>
      <family val="2"/>
      <charset val="238"/>
      <scheme val="minor"/>
    </font>
    <font>
      <sz val="10"/>
      <name val="Arial"/>
      <family val="2"/>
      <charset val="238"/>
    </font>
    <font>
      <sz val="10"/>
      <name val="Arial"/>
      <family val="2"/>
      <charset val="238"/>
    </font>
    <font>
      <b/>
      <sz val="10"/>
      <name val="Arial"/>
      <family val="2"/>
    </font>
    <font>
      <sz val="10"/>
      <name val="Arial"/>
      <family val="2"/>
    </font>
    <font>
      <sz val="10"/>
      <color theme="1"/>
      <name val="Arial"/>
      <family val="2"/>
    </font>
    <font>
      <b/>
      <sz val="10"/>
      <color theme="1"/>
      <name val="Arial"/>
      <family val="2"/>
    </font>
    <font>
      <sz val="9"/>
      <color theme="1"/>
      <name val="Arial"/>
      <family val="2"/>
    </font>
    <font>
      <sz val="10"/>
      <color rgb="FFFF0000"/>
      <name val="Arial"/>
      <family val="2"/>
      <charset val="238"/>
    </font>
    <font>
      <sz val="12"/>
      <name val="Arial"/>
      <family val="2"/>
      <charset val="238"/>
    </font>
    <font>
      <sz val="10"/>
      <color theme="1"/>
      <name val="Arial"/>
      <family val="2"/>
      <charset val="238"/>
    </font>
    <font>
      <b/>
      <sz val="12"/>
      <name val="Arial"/>
      <family val="2"/>
      <charset val="238"/>
    </font>
    <font>
      <b/>
      <sz val="10"/>
      <name val="Arial"/>
      <family val="2"/>
      <charset val="238"/>
    </font>
    <font>
      <b/>
      <sz val="10"/>
      <color theme="1"/>
      <name val="Arial"/>
      <family val="2"/>
      <charset val="238"/>
    </font>
    <font>
      <sz val="10"/>
      <name val="Arial"/>
      <family val="2"/>
      <charset val="238"/>
    </font>
    <font>
      <b/>
      <sz val="11"/>
      <color theme="1"/>
      <name val="Calibri"/>
      <family val="2"/>
      <scheme val="minor"/>
    </font>
    <font>
      <vertAlign val="superscript"/>
      <sz val="10"/>
      <color theme="1"/>
      <name val="Arial"/>
      <family val="2"/>
    </font>
    <font>
      <b/>
      <sz val="9"/>
      <color theme="1"/>
      <name val="Arial"/>
      <family val="2"/>
      <charset val="238"/>
    </font>
    <font>
      <i/>
      <sz val="10"/>
      <name val="Arial"/>
      <family val="2"/>
      <charset val="238"/>
    </font>
    <font>
      <sz val="11"/>
      <name val="Arial"/>
      <family val="2"/>
      <charset val="238"/>
    </font>
    <font>
      <i/>
      <sz val="10"/>
      <color theme="1"/>
      <name val="Arial"/>
      <family val="2"/>
      <charset val="238"/>
    </font>
    <font>
      <i/>
      <sz val="10"/>
      <color rgb="FF000000"/>
      <name val="Arial"/>
      <family val="2"/>
      <charset val="238"/>
    </font>
    <font>
      <sz val="10"/>
      <color rgb="FF000000"/>
      <name val="Arial"/>
      <family val="2"/>
      <charset val="238"/>
    </font>
    <font>
      <sz val="10"/>
      <color rgb="FF000000"/>
      <name val="Arial"/>
      <family val="2"/>
    </font>
    <font>
      <b/>
      <sz val="10"/>
      <color rgb="FF000000"/>
      <name val="Arial"/>
      <family val="2"/>
      <charset val="238"/>
    </font>
    <font>
      <sz val="12"/>
      <color rgb="FF000000"/>
      <name val="Arial"/>
      <family val="2"/>
      <charset val="238"/>
    </font>
    <font>
      <vertAlign val="superscript"/>
      <sz val="10"/>
      <color rgb="FF000000"/>
      <name val="Arial"/>
      <family val="2"/>
      <charset val="238"/>
    </font>
    <font>
      <b/>
      <sz val="12"/>
      <color rgb="FF000000"/>
      <name val="Arial"/>
      <family val="2"/>
      <charset val="238"/>
    </font>
  </fonts>
  <fills count="9">
    <fill>
      <patternFill patternType="none"/>
    </fill>
    <fill>
      <patternFill patternType="gray125"/>
    </fill>
    <fill>
      <patternFill patternType="solid">
        <fgColor rgb="FFFDEADA"/>
        <bgColor rgb="FFFFFFFF"/>
      </patternFill>
    </fill>
    <fill>
      <patternFill patternType="solid">
        <fgColor theme="9" tint="0.79998168889431442"/>
        <bgColor indexed="64"/>
      </patternFill>
    </fill>
    <fill>
      <patternFill patternType="solid">
        <fgColor rgb="FFFFFFFF"/>
        <bgColor rgb="FFFDEADA"/>
      </patternFill>
    </fill>
    <fill>
      <patternFill patternType="solid">
        <fgColor rgb="FFFFFF00"/>
        <bgColor indexed="64"/>
      </patternFill>
    </fill>
    <fill>
      <patternFill patternType="solid">
        <fgColor theme="0"/>
        <bgColor rgb="FFFFFFFF"/>
      </patternFill>
    </fill>
    <fill>
      <patternFill patternType="solid">
        <fgColor theme="0"/>
        <bgColor indexed="64"/>
      </patternFill>
    </fill>
    <fill>
      <patternFill patternType="solid">
        <fgColor theme="0"/>
        <bgColor rgb="FFFDEADA"/>
      </patternFill>
    </fill>
  </fills>
  <borders count="3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thin">
        <color auto="1"/>
      </right>
      <top style="thin">
        <color auto="1"/>
      </top>
      <bottom style="thin">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indexed="64"/>
      </right>
      <top/>
      <bottom/>
      <diagonal/>
    </border>
    <border>
      <left style="thin">
        <color auto="1"/>
      </left>
      <right/>
      <top style="thin">
        <color auto="1"/>
      </top>
      <bottom style="thin">
        <color auto="1"/>
      </bottom>
      <diagonal/>
    </border>
    <border>
      <left style="thin">
        <color indexed="64"/>
      </left>
      <right style="medium">
        <color auto="1"/>
      </right>
      <top style="thin">
        <color indexed="64"/>
      </top>
      <bottom/>
      <diagonal/>
    </border>
    <border>
      <left style="medium">
        <color auto="1"/>
      </left>
      <right style="medium">
        <color auto="1"/>
      </right>
      <top style="thin">
        <color indexed="64"/>
      </top>
      <bottom/>
      <diagonal/>
    </border>
    <border>
      <left style="medium">
        <color auto="1"/>
      </left>
      <right style="thin">
        <color indexed="64"/>
      </right>
      <top style="thin">
        <color indexed="64"/>
      </top>
      <bottom/>
      <diagonal/>
    </border>
    <border>
      <left style="thin">
        <color indexed="64"/>
      </left>
      <right style="medium">
        <color auto="1"/>
      </right>
      <top/>
      <bottom style="medium">
        <color auto="1"/>
      </bottom>
      <diagonal/>
    </border>
    <border>
      <left style="medium">
        <color auto="1"/>
      </left>
      <right style="thin">
        <color indexed="64"/>
      </right>
      <top/>
      <bottom style="medium">
        <color auto="1"/>
      </bottom>
      <diagonal/>
    </border>
    <border>
      <left style="thin">
        <color indexed="64"/>
      </left>
      <right style="medium">
        <color auto="1"/>
      </right>
      <top style="medium">
        <color auto="1"/>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style="thin">
        <color indexed="64"/>
      </right>
      <top style="medium">
        <color auto="1"/>
      </top>
      <bottom style="thin">
        <color indexed="64"/>
      </bottom>
      <diagonal/>
    </border>
    <border>
      <left style="thin">
        <color indexed="64"/>
      </left>
      <right style="medium">
        <color auto="1"/>
      </right>
      <top style="thin">
        <color indexed="64"/>
      </top>
      <bottom style="medium">
        <color auto="1"/>
      </bottom>
      <diagonal/>
    </border>
    <border>
      <left style="thin">
        <color indexed="64"/>
      </left>
      <right style="medium">
        <color auto="1"/>
      </right>
      <top style="medium">
        <color auto="1"/>
      </top>
      <bottom style="thin">
        <color indexed="64"/>
      </bottom>
      <diagonal/>
    </border>
    <border>
      <left style="thin">
        <color indexed="64"/>
      </left>
      <right style="medium">
        <color auto="1"/>
      </right>
      <top style="medium">
        <color auto="1"/>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style="medium">
        <color indexed="64"/>
      </right>
      <top/>
      <bottom/>
      <diagonal/>
    </border>
    <border>
      <left style="thin">
        <color indexed="64"/>
      </left>
      <right style="medium">
        <color auto="1"/>
      </right>
      <top/>
      <bottom/>
      <diagonal/>
    </border>
  </borders>
  <cellStyleXfs count="8">
    <xf numFmtId="0" fontId="0" fillId="0" borderId="0"/>
    <xf numFmtId="0" fontId="2" fillId="0" borderId="0"/>
    <xf numFmtId="164" fontId="3" fillId="0" borderId="0" applyBorder="0" applyProtection="0"/>
    <xf numFmtId="164" fontId="2" fillId="0" borderId="0" applyBorder="0" applyProtection="0"/>
    <xf numFmtId="0" fontId="15" fillId="0" borderId="0"/>
    <xf numFmtId="165" fontId="1" fillId="0" borderId="0" applyFont="0" applyFill="0" applyBorder="0" applyAlignment="0" applyProtection="0"/>
    <xf numFmtId="0" fontId="19" fillId="0" borderId="0" applyNumberFormat="0" applyFill="0" applyBorder="0" applyProtection="0">
      <alignment horizontal="justify"/>
    </xf>
    <xf numFmtId="0" fontId="1" fillId="0" borderId="0"/>
  </cellStyleXfs>
  <cellXfs count="175">
    <xf numFmtId="0" fontId="0" fillId="0" borderId="0" xfId="0"/>
    <xf numFmtId="0" fontId="6" fillId="0" borderId="0" xfId="0" applyFont="1"/>
    <xf numFmtId="49" fontId="4" fillId="2" borderId="7" xfId="1" applyNumberFormat="1" applyFont="1" applyFill="1" applyBorder="1" applyAlignment="1" applyProtection="1">
      <alignment horizontal="center" vertical="center" wrapText="1"/>
    </xf>
    <xf numFmtId="0" fontId="6" fillId="0" borderId="9" xfId="0" applyFont="1" applyBorder="1" applyAlignment="1">
      <alignment horizontal="justify" wrapText="1"/>
    </xf>
    <xf numFmtId="0" fontId="6" fillId="0" borderId="0" xfId="0" applyFont="1" applyAlignment="1">
      <alignment horizontal="justify"/>
    </xf>
    <xf numFmtId="0" fontId="6" fillId="0" borderId="4" xfId="0" applyFont="1" applyBorder="1" applyAlignment="1">
      <alignment horizontal="center"/>
    </xf>
    <xf numFmtId="0" fontId="6" fillId="0" borderId="0" xfId="0" applyFont="1" applyAlignment="1">
      <alignment horizontal="right"/>
    </xf>
    <xf numFmtId="2" fontId="6" fillId="0" borderId="4" xfId="0" applyNumberFormat="1" applyFont="1" applyBorder="1" applyAlignment="1">
      <alignment horizontal="right"/>
    </xf>
    <xf numFmtId="2" fontId="6" fillId="0" borderId="4" xfId="0" applyNumberFormat="1" applyFont="1" applyBorder="1" applyAlignment="1">
      <alignment horizontal="center"/>
    </xf>
    <xf numFmtId="1" fontId="6" fillId="0" borderId="14" xfId="0" applyNumberFormat="1" applyFont="1" applyBorder="1" applyAlignment="1">
      <alignment horizontal="justify" wrapText="1"/>
    </xf>
    <xf numFmtId="0" fontId="6" fillId="0" borderId="3" xfId="0" applyFont="1" applyBorder="1"/>
    <xf numFmtId="0" fontId="6" fillId="0" borderId="0" xfId="0" applyFont="1" applyBorder="1"/>
    <xf numFmtId="49" fontId="4" fillId="2" borderId="24" xfId="1" applyNumberFormat="1" applyFont="1" applyFill="1" applyBorder="1" applyAlignment="1" applyProtection="1">
      <alignment horizontal="center" vertical="center" wrapText="1"/>
    </xf>
    <xf numFmtId="2" fontId="5" fillId="3" borderId="24" xfId="0" applyNumberFormat="1" applyFont="1" applyFill="1" applyBorder="1" applyAlignment="1">
      <alignment horizontal="center" vertical="center"/>
    </xf>
    <xf numFmtId="0" fontId="6" fillId="0" borderId="0" xfId="0" applyFont="1" applyBorder="1" applyAlignment="1">
      <alignment horizontal="justify"/>
    </xf>
    <xf numFmtId="0" fontId="6" fillId="0" borderId="0" xfId="0" applyFont="1" applyBorder="1" applyAlignment="1">
      <alignment horizontal="center"/>
    </xf>
    <xf numFmtId="0" fontId="0" fillId="0" borderId="2" xfId="0" applyBorder="1"/>
    <xf numFmtId="0" fontId="0" fillId="0" borderId="0" xfId="0" applyBorder="1"/>
    <xf numFmtId="0" fontId="6" fillId="0" borderId="0" xfId="0" applyFont="1" applyBorder="1" applyAlignment="1">
      <alignment horizontal="right"/>
    </xf>
    <xf numFmtId="0" fontId="0" fillId="5" borderId="0" xfId="0" applyFill="1" applyBorder="1"/>
    <xf numFmtId="0" fontId="7" fillId="0" borderId="3" xfId="0" applyFont="1" applyBorder="1"/>
    <xf numFmtId="0" fontId="7" fillId="0" borderId="0" xfId="0" applyFont="1" applyBorder="1"/>
    <xf numFmtId="0" fontId="16" fillId="0" borderId="0" xfId="0" applyFont="1" applyBorder="1"/>
    <xf numFmtId="0" fontId="0" fillId="0" borderId="0" xfId="0" applyFill="1" applyBorder="1"/>
    <xf numFmtId="0" fontId="7" fillId="3" borderId="10" xfId="0" applyFont="1" applyFill="1" applyBorder="1" applyAlignment="1"/>
    <xf numFmtId="0" fontId="7" fillId="3" borderId="12" xfId="0" applyFont="1" applyFill="1" applyBorder="1" applyAlignment="1"/>
    <xf numFmtId="4" fontId="7" fillId="3" borderId="11" xfId="0" applyNumberFormat="1" applyFont="1" applyFill="1" applyBorder="1" applyAlignment="1"/>
    <xf numFmtId="0" fontId="6" fillId="0" borderId="0" xfId="0" applyFont="1" applyAlignment="1">
      <alignment horizontal="center"/>
    </xf>
    <xf numFmtId="0" fontId="6" fillId="7" borderId="0" xfId="0" applyFont="1" applyFill="1"/>
    <xf numFmtId="0" fontId="6" fillId="7" borderId="0" xfId="0" applyFont="1" applyFill="1" applyAlignment="1">
      <alignment horizontal="right"/>
    </xf>
    <xf numFmtId="1" fontId="5" fillId="7" borderId="7" xfId="0" applyNumberFormat="1" applyFont="1" applyFill="1" applyBorder="1" applyAlignment="1">
      <alignment horizontal="center" vertical="center"/>
    </xf>
    <xf numFmtId="4" fontId="6" fillId="7" borderId="7" xfId="0" applyNumberFormat="1" applyFont="1" applyFill="1" applyBorder="1" applyAlignment="1">
      <alignment horizontal="right"/>
    </xf>
    <xf numFmtId="49" fontId="6" fillId="7" borderId="11" xfId="0" applyNumberFormat="1" applyFont="1" applyFill="1" applyBorder="1" applyAlignment="1">
      <alignment horizontal="left" vertical="top" wrapText="1"/>
    </xf>
    <xf numFmtId="0" fontId="6" fillId="7" borderId="10" xfId="0" applyFont="1" applyFill="1" applyBorder="1" applyAlignment="1">
      <alignment horizontal="left" vertical="top" wrapText="1"/>
    </xf>
    <xf numFmtId="0" fontId="6" fillId="7" borderId="12" xfId="0" applyFont="1" applyFill="1" applyBorder="1" applyAlignment="1">
      <alignment horizontal="left" vertical="top" wrapText="1"/>
    </xf>
    <xf numFmtId="0" fontId="6" fillId="7" borderId="0" xfId="0" applyFont="1" applyFill="1" applyAlignment="1">
      <alignment horizontal="justify"/>
    </xf>
    <xf numFmtId="0" fontId="6" fillId="7" borderId="0" xfId="0" applyFont="1" applyFill="1" applyAlignment="1">
      <alignment horizontal="center"/>
    </xf>
    <xf numFmtId="4" fontId="6" fillId="7" borderId="0" xfId="0" applyNumberFormat="1" applyFont="1" applyFill="1" applyAlignment="1">
      <alignment horizontal="right"/>
    </xf>
    <xf numFmtId="4" fontId="4" fillId="7" borderId="7" xfId="0" applyNumberFormat="1" applyFont="1" applyFill="1" applyBorder="1" applyAlignment="1">
      <alignment horizontal="right"/>
    </xf>
    <xf numFmtId="0" fontId="6" fillId="0" borderId="0" xfId="0" applyFont="1" applyProtection="1"/>
    <xf numFmtId="0" fontId="0" fillId="0" borderId="0" xfId="0" applyProtection="1"/>
    <xf numFmtId="2" fontId="5" fillId="3" borderId="30" xfId="0" applyNumberFormat="1" applyFont="1" applyFill="1" applyBorder="1" applyAlignment="1" applyProtection="1">
      <alignment horizontal="center" vertical="center"/>
    </xf>
    <xf numFmtId="0" fontId="11" fillId="0" borderId="9" xfId="0" applyFont="1" applyBorder="1" applyAlignment="1" applyProtection="1">
      <alignment horizontal="left" vertical="top" wrapText="1"/>
    </xf>
    <xf numFmtId="0" fontId="6" fillId="0" borderId="4" xfId="0" applyFont="1" applyBorder="1" applyAlignment="1" applyProtection="1">
      <alignment horizontal="center"/>
    </xf>
    <xf numFmtId="4" fontId="6" fillId="0" borderId="4" xfId="0" applyNumberFormat="1" applyFont="1" applyBorder="1" applyAlignment="1" applyProtection="1">
      <alignment horizontal="center"/>
    </xf>
    <xf numFmtId="4" fontId="6" fillId="0" borderId="4" xfId="0" applyNumberFormat="1" applyFont="1" applyBorder="1" applyAlignment="1" applyProtection="1">
      <alignment horizontal="right"/>
    </xf>
    <xf numFmtId="2" fontId="5" fillId="3" borderId="24" xfId="0" applyNumberFormat="1" applyFont="1" applyFill="1" applyBorder="1" applyAlignment="1" applyProtection="1">
      <alignment horizontal="center" vertical="center"/>
    </xf>
    <xf numFmtId="0" fontId="2" fillId="4" borderId="18" xfId="0" applyFont="1" applyFill="1" applyBorder="1" applyAlignment="1" applyProtection="1">
      <alignment horizontal="justify" vertical="center" wrapText="1"/>
    </xf>
    <xf numFmtId="0" fontId="11" fillId="0" borderId="9" xfId="0" applyFont="1" applyBorder="1" applyAlignment="1" applyProtection="1">
      <alignment horizontal="justify" wrapText="1"/>
    </xf>
    <xf numFmtId="2" fontId="5" fillId="3" borderId="31" xfId="0" applyNumberFormat="1" applyFont="1" applyFill="1" applyBorder="1" applyAlignment="1" applyProtection="1">
      <alignment horizontal="center" vertical="center"/>
    </xf>
    <xf numFmtId="0" fontId="2" fillId="0" borderId="18" xfId="0" applyFont="1" applyFill="1" applyBorder="1" applyAlignment="1" applyProtection="1">
      <alignment horizontal="justify" vertical="top" wrapText="1"/>
    </xf>
    <xf numFmtId="0" fontId="0" fillId="5" borderId="0" xfId="0" applyFill="1" applyProtection="1"/>
    <xf numFmtId="4" fontId="2" fillId="0" borderId="34" xfId="1" applyNumberFormat="1" applyFont="1" applyFill="1" applyBorder="1" applyAlignment="1" applyProtection="1">
      <alignment horizontal="left" vertical="center" wrapText="1"/>
    </xf>
    <xf numFmtId="2" fontId="5" fillId="3" borderId="10" xfId="0" applyNumberFormat="1" applyFont="1" applyFill="1" applyBorder="1" applyAlignment="1" applyProtection="1">
      <alignment horizontal="center" vertical="center"/>
    </xf>
    <xf numFmtId="4" fontId="2" fillId="0" borderId="0" xfId="1" applyNumberFormat="1" applyFont="1" applyFill="1" applyBorder="1" applyAlignment="1" applyProtection="1">
      <alignment horizontal="left" vertical="center" wrapText="1"/>
    </xf>
    <xf numFmtId="0" fontId="6" fillId="0" borderId="0" xfId="0" applyFont="1" applyBorder="1" applyAlignment="1" applyProtection="1">
      <alignment horizontal="center"/>
    </xf>
    <xf numFmtId="4" fontId="6" fillId="0" borderId="0" xfId="0" applyNumberFormat="1" applyFont="1" applyBorder="1" applyAlignment="1" applyProtection="1">
      <alignment horizontal="center"/>
    </xf>
    <xf numFmtId="4" fontId="6" fillId="0" borderId="0" xfId="0" applyNumberFormat="1" applyFont="1" applyBorder="1" applyAlignment="1" applyProtection="1">
      <alignment horizontal="right"/>
    </xf>
    <xf numFmtId="4" fontId="4" fillId="3" borderId="7" xfId="0" applyNumberFormat="1" applyFont="1" applyFill="1" applyBorder="1" applyAlignment="1" applyProtection="1">
      <alignment horizontal="right"/>
    </xf>
    <xf numFmtId="0" fontId="6" fillId="0" borderId="0" xfId="0" applyFont="1" applyAlignment="1" applyProtection="1">
      <alignment horizontal="justify"/>
    </xf>
    <xf numFmtId="0" fontId="6" fillId="0" borderId="0" xfId="0" applyFont="1" applyAlignment="1" applyProtection="1">
      <alignment horizontal="center"/>
    </xf>
    <xf numFmtId="0" fontId="6" fillId="0" borderId="0" xfId="0" applyFont="1" applyAlignment="1" applyProtection="1">
      <alignment horizontal="right"/>
    </xf>
    <xf numFmtId="0" fontId="26" fillId="0" borderId="18" xfId="4" applyFont="1" applyBorder="1" applyAlignment="1" applyProtection="1">
      <alignment horizontal="justify" vertical="center" wrapText="1"/>
    </xf>
    <xf numFmtId="49" fontId="5" fillId="3" borderId="30" xfId="0" applyNumberFormat="1" applyFont="1" applyFill="1" applyBorder="1" applyAlignment="1" applyProtection="1">
      <alignment horizontal="center" vertical="center"/>
    </xf>
    <xf numFmtId="0" fontId="6" fillId="0" borderId="14" xfId="0" applyFont="1" applyBorder="1" applyAlignment="1" applyProtection="1">
      <alignment horizontal="justify" vertical="center"/>
    </xf>
    <xf numFmtId="2" fontId="6" fillId="0" borderId="4" xfId="0" applyNumberFormat="1" applyFont="1" applyBorder="1" applyAlignment="1" applyProtection="1">
      <alignment horizontal="center"/>
    </xf>
    <xf numFmtId="2" fontId="6" fillId="0" borderId="4" xfId="0" applyNumberFormat="1" applyFont="1" applyBorder="1" applyAlignment="1" applyProtection="1">
      <alignment horizontal="right"/>
    </xf>
    <xf numFmtId="49" fontId="5" fillId="3" borderId="31" xfId="0" applyNumberFormat="1" applyFont="1" applyFill="1" applyBorder="1" applyAlignment="1" applyProtection="1">
      <alignment horizontal="center" vertical="center"/>
    </xf>
    <xf numFmtId="0" fontId="10" fillId="0" borderId="0" xfId="0" applyFont="1" applyFill="1" applyBorder="1" applyAlignment="1" applyProtection="1">
      <alignment horizontal="justify" vertical="top" wrapText="1"/>
    </xf>
    <xf numFmtId="2" fontId="6" fillId="0" borderId="0" xfId="0" applyNumberFormat="1" applyFont="1" applyAlignment="1" applyProtection="1">
      <alignment horizontal="right"/>
    </xf>
    <xf numFmtId="49" fontId="5" fillId="3" borderId="24" xfId="0" applyNumberFormat="1" applyFont="1" applyFill="1" applyBorder="1" applyAlignment="1" applyProtection="1">
      <alignment horizontal="center" vertical="center"/>
    </xf>
    <xf numFmtId="0" fontId="6" fillId="0" borderId="0" xfId="0" applyFont="1" applyBorder="1" applyAlignment="1" applyProtection="1">
      <alignment horizontal="justify" vertical="center"/>
    </xf>
    <xf numFmtId="0" fontId="6" fillId="0" borderId="33" xfId="0" applyFont="1" applyBorder="1" applyAlignment="1" applyProtection="1">
      <alignment horizontal="center"/>
    </xf>
    <xf numFmtId="2" fontId="6" fillId="0" borderId="33" xfId="0" applyNumberFormat="1" applyFont="1" applyBorder="1" applyAlignment="1" applyProtection="1">
      <alignment horizontal="center"/>
    </xf>
    <xf numFmtId="2" fontId="6" fillId="0" borderId="33" xfId="0" applyNumberFormat="1" applyFont="1" applyBorder="1" applyAlignment="1" applyProtection="1">
      <alignment horizontal="right"/>
    </xf>
    <xf numFmtId="49" fontId="5" fillId="3" borderId="26" xfId="0" applyNumberFormat="1" applyFont="1" applyFill="1" applyBorder="1" applyAlignment="1" applyProtection="1">
      <alignment horizontal="center" vertical="center"/>
    </xf>
    <xf numFmtId="0" fontId="6" fillId="0" borderId="4" xfId="0" applyFont="1" applyBorder="1" applyAlignment="1" applyProtection="1">
      <alignment horizontal="justify" vertical="center"/>
    </xf>
    <xf numFmtId="0" fontId="6" fillId="0" borderId="3" xfId="0" applyFont="1" applyBorder="1" applyProtection="1"/>
    <xf numFmtId="0" fontId="6" fillId="0" borderId="0" xfId="0" applyFont="1" applyBorder="1" applyProtection="1"/>
    <xf numFmtId="0" fontId="6" fillId="0" borderId="17" xfId="0" applyFont="1" applyBorder="1" applyProtection="1"/>
    <xf numFmtId="0" fontId="6" fillId="0" borderId="9" xfId="0" applyFont="1" applyBorder="1" applyAlignment="1" applyProtection="1">
      <alignment horizontal="justify" wrapText="1"/>
    </xf>
    <xf numFmtId="0" fontId="12" fillId="0" borderId="18" xfId="0" applyFont="1" applyBorder="1" applyAlignment="1" applyProtection="1">
      <alignment horizontal="justify" vertical="top" wrapText="1"/>
    </xf>
    <xf numFmtId="0" fontId="13" fillId="0" borderId="18" xfId="0" applyFont="1" applyBorder="1" applyAlignment="1" applyProtection="1">
      <alignment horizontal="justify" vertical="top" wrapText="1"/>
    </xf>
    <xf numFmtId="0" fontId="6" fillId="0" borderId="0" xfId="0" applyFont="1" applyBorder="1" applyAlignment="1" applyProtection="1">
      <alignment horizontal="justify"/>
    </xf>
    <xf numFmtId="2" fontId="6" fillId="0" borderId="17" xfId="0" applyNumberFormat="1" applyFont="1" applyBorder="1" applyAlignment="1" applyProtection="1">
      <alignment horizontal="right"/>
    </xf>
    <xf numFmtId="4" fontId="4" fillId="3" borderId="29" xfId="0" applyNumberFormat="1" applyFont="1" applyFill="1" applyBorder="1" applyAlignment="1" applyProtection="1">
      <alignment horizontal="right"/>
    </xf>
    <xf numFmtId="0" fontId="2" fillId="0" borderId="34" xfId="1" applyFont="1" applyBorder="1" applyAlignment="1" applyProtection="1">
      <alignment horizontal="left" vertical="top" wrapText="1"/>
    </xf>
    <xf numFmtId="4" fontId="2" fillId="0" borderId="14" xfId="1" applyNumberFormat="1" applyFont="1" applyFill="1" applyBorder="1" applyAlignment="1" applyProtection="1">
      <alignment horizontal="left" vertical="center" wrapText="1"/>
    </xf>
    <xf numFmtId="1" fontId="6" fillId="7" borderId="14" xfId="0" applyNumberFormat="1" applyFont="1" applyFill="1" applyBorder="1" applyAlignment="1">
      <alignment horizontal="justify" wrapText="1"/>
    </xf>
    <xf numFmtId="0" fontId="6" fillId="7" borderId="4" xfId="0" applyFont="1" applyFill="1" applyBorder="1" applyAlignment="1">
      <alignment horizontal="center"/>
    </xf>
    <xf numFmtId="2" fontId="6" fillId="7" borderId="4" xfId="0" applyNumberFormat="1" applyFont="1" applyFill="1" applyBorder="1" applyAlignment="1">
      <alignment horizontal="center"/>
    </xf>
    <xf numFmtId="2" fontId="6" fillId="7" borderId="4" xfId="0" applyNumberFormat="1" applyFont="1" applyFill="1" applyBorder="1" applyAlignment="1">
      <alignment horizontal="right"/>
    </xf>
    <xf numFmtId="1" fontId="6" fillId="7" borderId="9" xfId="0" applyNumberFormat="1" applyFont="1" applyFill="1" applyBorder="1" applyAlignment="1">
      <alignment horizontal="justify" wrapText="1"/>
    </xf>
    <xf numFmtId="2" fontId="5" fillId="7" borderId="24" xfId="0" applyNumberFormat="1" applyFont="1" applyFill="1" applyBorder="1" applyAlignment="1">
      <alignment horizontal="center" vertical="center"/>
    </xf>
    <xf numFmtId="0" fontId="6" fillId="7" borderId="9" xfId="0" applyFont="1" applyFill="1" applyBorder="1" applyAlignment="1">
      <alignment horizontal="justify" wrapText="1"/>
    </xf>
    <xf numFmtId="0" fontId="11" fillId="7" borderId="9" xfId="0" applyFont="1" applyFill="1" applyBorder="1" applyAlignment="1">
      <alignment horizontal="justify" wrapText="1"/>
    </xf>
    <xf numFmtId="0" fontId="20" fillId="7" borderId="0" xfId="0" applyFont="1" applyFill="1" applyBorder="1" applyAlignment="1">
      <alignment horizontal="left" vertical="center" wrapText="1"/>
    </xf>
    <xf numFmtId="2" fontId="11" fillId="7" borderId="4" xfId="0" applyNumberFormat="1" applyFont="1" applyFill="1" applyBorder="1" applyAlignment="1">
      <alignment horizontal="right"/>
    </xf>
    <xf numFmtId="2" fontId="5" fillId="7" borderId="32" xfId="0" applyNumberFormat="1" applyFont="1" applyFill="1" applyBorder="1" applyAlignment="1">
      <alignment horizontal="center" vertical="center"/>
    </xf>
    <xf numFmtId="2" fontId="5" fillId="7" borderId="36" xfId="0" applyNumberFormat="1" applyFont="1" applyFill="1" applyBorder="1" applyAlignment="1">
      <alignment horizontal="center" vertical="center"/>
    </xf>
    <xf numFmtId="2" fontId="5" fillId="7" borderId="22" xfId="0" applyNumberFormat="1" applyFont="1" applyFill="1" applyBorder="1" applyAlignment="1">
      <alignment horizontal="center" vertical="center"/>
    </xf>
    <xf numFmtId="0" fontId="7" fillId="3" borderId="11" xfId="0" applyFont="1" applyFill="1" applyBorder="1" applyAlignment="1">
      <alignment horizontal="right"/>
    </xf>
    <xf numFmtId="0" fontId="7" fillId="3" borderId="10" xfId="0" applyFont="1" applyFill="1" applyBorder="1" applyAlignment="1">
      <alignment horizontal="right"/>
    </xf>
    <xf numFmtId="0" fontId="7" fillId="3" borderId="12" xfId="0" applyFont="1" applyFill="1" applyBorder="1" applyAlignment="1">
      <alignment horizontal="right"/>
    </xf>
    <xf numFmtId="1" fontId="4" fillId="3" borderId="3" xfId="0" applyNumberFormat="1" applyFont="1" applyFill="1" applyBorder="1" applyAlignment="1">
      <alignment horizontal="center" vertical="center"/>
    </xf>
    <xf numFmtId="1" fontId="4" fillId="3" borderId="0" xfId="0" applyNumberFormat="1" applyFont="1" applyFill="1" applyBorder="1" applyAlignment="1">
      <alignment horizontal="center" vertical="center"/>
    </xf>
    <xf numFmtId="1" fontId="4" fillId="3" borderId="17" xfId="0" applyNumberFormat="1" applyFont="1" applyFill="1" applyBorder="1" applyAlignment="1">
      <alignment horizontal="center" vertical="center"/>
    </xf>
    <xf numFmtId="4" fontId="4" fillId="2" borderId="13" xfId="1" applyNumberFormat="1" applyFont="1" applyFill="1" applyBorder="1" applyAlignment="1" applyProtection="1">
      <alignment horizontal="center" vertical="center" wrapText="1"/>
    </xf>
    <xf numFmtId="4" fontId="4" fillId="2" borderId="8" xfId="1" applyNumberFormat="1" applyFont="1" applyFill="1" applyBorder="1" applyAlignment="1" applyProtection="1">
      <alignment horizontal="center" vertical="center" wrapText="1"/>
    </xf>
    <xf numFmtId="49" fontId="4" fillId="2" borderId="13" xfId="1" applyNumberFormat="1" applyFont="1" applyFill="1" applyBorder="1" applyAlignment="1" applyProtection="1">
      <alignment horizontal="center" vertical="center" wrapText="1"/>
    </xf>
    <xf numFmtId="49" fontId="4" fillId="2" borderId="8" xfId="1" applyNumberFormat="1" applyFont="1" applyFill="1" applyBorder="1" applyAlignment="1" applyProtection="1">
      <alignment horizontal="center" vertical="center" wrapText="1"/>
    </xf>
    <xf numFmtId="49" fontId="4" fillId="2" borderId="11" xfId="1" applyNumberFormat="1" applyFont="1" applyFill="1" applyBorder="1" applyAlignment="1" applyProtection="1">
      <alignment horizontal="left" vertical="top" wrapText="1"/>
    </xf>
    <xf numFmtId="49" fontId="4" fillId="2" borderId="10" xfId="1" applyNumberFormat="1" applyFont="1" applyFill="1" applyBorder="1" applyAlignment="1" applyProtection="1">
      <alignment horizontal="left" vertical="top" wrapText="1"/>
    </xf>
    <xf numFmtId="49" fontId="4" fillId="2" borderId="12" xfId="1" applyNumberFormat="1" applyFont="1" applyFill="1" applyBorder="1" applyAlignment="1" applyProtection="1">
      <alignment horizontal="left" vertical="top" wrapText="1"/>
    </xf>
    <xf numFmtId="49" fontId="4" fillId="2" borderId="32" xfId="1" applyNumberFormat="1" applyFont="1" applyFill="1" applyBorder="1" applyAlignment="1" applyProtection="1">
      <alignment horizontal="center" vertical="center" wrapText="1"/>
    </xf>
    <xf numFmtId="49" fontId="4" fillId="2" borderId="22" xfId="1" applyNumberFormat="1" applyFont="1" applyFill="1" applyBorder="1" applyAlignment="1" applyProtection="1">
      <alignment horizontal="center" vertical="center" wrapText="1"/>
    </xf>
    <xf numFmtId="0" fontId="5" fillId="3" borderId="3"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17"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6" xfId="0" applyFont="1" applyFill="1" applyBorder="1" applyAlignment="1">
      <alignment horizontal="left" vertical="top" wrapText="1"/>
    </xf>
    <xf numFmtId="0" fontId="4" fillId="3" borderId="16"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15"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0" xfId="0" applyFont="1" applyFill="1" applyBorder="1" applyAlignment="1">
      <alignment horizontal="left" vertical="top" wrapText="1"/>
    </xf>
    <xf numFmtId="0" fontId="4" fillId="3" borderId="17"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0" xfId="0" applyFont="1" applyFill="1" applyBorder="1" applyAlignment="1">
      <alignment horizontal="left" vertical="top" wrapText="1"/>
    </xf>
    <xf numFmtId="0" fontId="2" fillId="3" borderId="17" xfId="0" applyFont="1" applyFill="1" applyBorder="1" applyAlignment="1">
      <alignment horizontal="left" vertical="top" wrapText="1"/>
    </xf>
    <xf numFmtId="0" fontId="4" fillId="3" borderId="3" xfId="0" applyFont="1" applyFill="1" applyBorder="1" applyAlignment="1">
      <alignment horizontal="center" vertical="top" wrapText="1"/>
    </xf>
    <xf numFmtId="0" fontId="4" fillId="3" borderId="0" xfId="0" applyFont="1" applyFill="1" applyBorder="1" applyAlignment="1">
      <alignment horizontal="center" vertical="top" wrapText="1"/>
    </xf>
    <xf numFmtId="0" fontId="4" fillId="3" borderId="17" xfId="0" applyFont="1" applyFill="1" applyBorder="1" applyAlignment="1">
      <alignment horizontal="center" vertical="top" wrapText="1"/>
    </xf>
    <xf numFmtId="0" fontId="7" fillId="3" borderId="11" xfId="0" applyFont="1" applyFill="1" applyBorder="1" applyAlignment="1" applyProtection="1">
      <alignment horizontal="right"/>
    </xf>
    <xf numFmtId="0" fontId="7" fillId="3" borderId="10" xfId="0" applyFont="1" applyFill="1" applyBorder="1" applyAlignment="1" applyProtection="1">
      <alignment horizontal="right"/>
    </xf>
    <xf numFmtId="0" fontId="7" fillId="3" borderId="12" xfId="0" applyFont="1" applyFill="1" applyBorder="1" applyAlignment="1" applyProtection="1">
      <alignment horizontal="right"/>
    </xf>
    <xf numFmtId="49" fontId="4" fillId="2" borderId="25" xfId="1" applyNumberFormat="1" applyFont="1" applyFill="1" applyBorder="1" applyAlignment="1" applyProtection="1">
      <alignment horizontal="left" vertical="top" wrapText="1"/>
    </xf>
    <xf numFmtId="0" fontId="7" fillId="3" borderId="26" xfId="0" applyFont="1" applyFill="1" applyBorder="1" applyAlignment="1" applyProtection="1">
      <alignment horizontal="right"/>
    </xf>
    <xf numFmtId="0" fontId="7" fillId="3" borderId="27" xfId="0" applyFont="1" applyFill="1" applyBorder="1" applyAlignment="1" applyProtection="1">
      <alignment horizontal="right"/>
    </xf>
    <xf numFmtId="0" fontId="7" fillId="3" borderId="28" xfId="0" applyFont="1" applyFill="1" applyBorder="1" applyAlignment="1" applyProtection="1">
      <alignment horizontal="right"/>
    </xf>
    <xf numFmtId="49" fontId="4" fillId="2" borderId="19" xfId="1" applyNumberFormat="1" applyFont="1" applyFill="1" applyBorder="1" applyAlignment="1" applyProtection="1">
      <alignment horizontal="center" vertical="center" wrapText="1"/>
    </xf>
    <xf numFmtId="49" fontId="4" fillId="2" borderId="20" xfId="1" applyNumberFormat="1" applyFont="1" applyFill="1" applyBorder="1" applyAlignment="1" applyProtection="1">
      <alignment horizontal="center" vertical="center" wrapText="1"/>
    </xf>
    <xf numFmtId="4" fontId="4" fillId="2" borderId="20" xfId="1" applyNumberFormat="1" applyFont="1" applyFill="1" applyBorder="1" applyAlignment="1" applyProtection="1">
      <alignment horizontal="center" vertical="center" wrapText="1"/>
    </xf>
    <xf numFmtId="49" fontId="4" fillId="2" borderId="21" xfId="1" applyNumberFormat="1" applyFont="1" applyFill="1" applyBorder="1" applyAlignment="1" applyProtection="1">
      <alignment horizontal="center" vertical="center" wrapText="1"/>
    </xf>
    <xf numFmtId="49" fontId="4" fillId="2" borderId="23" xfId="1" applyNumberFormat="1" applyFont="1" applyFill="1" applyBorder="1" applyAlignment="1" applyProtection="1">
      <alignment horizontal="center" vertical="center" wrapText="1"/>
    </xf>
    <xf numFmtId="2" fontId="5" fillId="3" borderId="32" xfId="0" applyNumberFormat="1" applyFont="1" applyFill="1" applyBorder="1" applyAlignment="1" applyProtection="1">
      <alignment horizontal="center" vertical="center"/>
    </xf>
    <xf numFmtId="2" fontId="5" fillId="3" borderId="22" xfId="0" applyNumberFormat="1" applyFont="1" applyFill="1" applyBorder="1" applyAlignment="1" applyProtection="1">
      <alignment horizontal="center" vertical="center"/>
    </xf>
    <xf numFmtId="2" fontId="5" fillId="3" borderId="13" xfId="0" applyNumberFormat="1" applyFont="1" applyFill="1" applyBorder="1" applyAlignment="1" applyProtection="1">
      <alignment horizontal="center" vertical="center"/>
    </xf>
    <xf numFmtId="2" fontId="5" fillId="3" borderId="35" xfId="0" applyNumberFormat="1" applyFont="1" applyFill="1" applyBorder="1" applyAlignment="1" applyProtection="1">
      <alignment horizontal="center" vertical="center"/>
    </xf>
    <xf numFmtId="2" fontId="5" fillId="3" borderId="8" xfId="0" applyNumberFormat="1" applyFont="1" applyFill="1" applyBorder="1" applyAlignment="1" applyProtection="1">
      <alignment horizontal="center" vertical="center"/>
    </xf>
    <xf numFmtId="0" fontId="6" fillId="0" borderId="0" xfId="0" applyFont="1" applyAlignment="1">
      <alignment horizontal="center"/>
    </xf>
    <xf numFmtId="0" fontId="8" fillId="0" borderId="0" xfId="0" applyFont="1" applyAlignment="1">
      <alignment horizontal="left"/>
    </xf>
    <xf numFmtId="0" fontId="18" fillId="0" borderId="0" xfId="0" applyFont="1" applyAlignment="1">
      <alignment horizontal="center" wrapText="1"/>
    </xf>
    <xf numFmtId="0" fontId="18" fillId="0" borderId="0" xfId="0" applyFont="1" applyAlignment="1">
      <alignment horizontal="center"/>
    </xf>
    <xf numFmtId="0" fontId="8" fillId="0" borderId="0" xfId="0" applyFont="1" applyAlignment="1">
      <alignment horizontal="center"/>
    </xf>
    <xf numFmtId="0" fontId="7" fillId="7" borderId="11" xfId="0" applyFont="1" applyFill="1" applyBorder="1" applyAlignment="1">
      <alignment horizontal="right"/>
    </xf>
    <xf numFmtId="0" fontId="7" fillId="7" borderId="10" xfId="0" applyFont="1" applyFill="1" applyBorder="1" applyAlignment="1">
      <alignment horizontal="right"/>
    </xf>
    <xf numFmtId="0" fontId="7" fillId="7" borderId="12" xfId="0" applyFont="1" applyFill="1" applyBorder="1" applyAlignment="1">
      <alignment horizontal="right"/>
    </xf>
    <xf numFmtId="49" fontId="4" fillId="6" borderId="11" xfId="1" applyNumberFormat="1" applyFont="1" applyFill="1" applyBorder="1" applyAlignment="1" applyProtection="1">
      <alignment horizontal="center" vertical="top" wrapText="1"/>
    </xf>
    <xf numFmtId="49" fontId="4" fillId="6" borderId="10" xfId="1" applyNumberFormat="1" applyFont="1" applyFill="1" applyBorder="1" applyAlignment="1" applyProtection="1">
      <alignment horizontal="center" vertical="top" wrapText="1"/>
    </xf>
    <xf numFmtId="49" fontId="4" fillId="6" borderId="12" xfId="1" applyNumberFormat="1" applyFont="1" applyFill="1" applyBorder="1" applyAlignment="1" applyProtection="1">
      <alignment horizontal="center" vertical="top" wrapText="1"/>
    </xf>
    <xf numFmtId="49" fontId="6" fillId="7" borderId="11" xfId="0" applyNumberFormat="1" applyFont="1" applyFill="1" applyBorder="1" applyAlignment="1">
      <alignment horizontal="left" vertical="top" wrapText="1"/>
    </xf>
    <xf numFmtId="0" fontId="6" fillId="7" borderId="10" xfId="0" applyFont="1" applyFill="1" applyBorder="1" applyAlignment="1">
      <alignment horizontal="left" vertical="top" wrapText="1"/>
    </xf>
    <xf numFmtId="0" fontId="6" fillId="7" borderId="12" xfId="0" applyFont="1" applyFill="1" applyBorder="1" applyAlignment="1">
      <alignment horizontal="left" vertical="top" wrapText="1"/>
    </xf>
    <xf numFmtId="49" fontId="6" fillId="7" borderId="11" xfId="0" applyNumberFormat="1" applyFont="1" applyFill="1" applyBorder="1" applyAlignment="1">
      <alignment vertical="top" wrapText="1"/>
    </xf>
    <xf numFmtId="0" fontId="6" fillId="7" borderId="10" xfId="0" applyFont="1" applyFill="1" applyBorder="1" applyAlignment="1">
      <alignment vertical="top" wrapText="1"/>
    </xf>
    <xf numFmtId="0" fontId="6" fillId="7" borderId="12" xfId="0" applyFont="1" applyFill="1" applyBorder="1" applyAlignment="1">
      <alignment vertical="top" wrapText="1"/>
    </xf>
    <xf numFmtId="2" fontId="5" fillId="7" borderId="32" xfId="0" applyNumberFormat="1" applyFont="1" applyFill="1" applyBorder="1" applyAlignment="1" applyProtection="1">
      <alignment horizontal="center" vertical="center"/>
    </xf>
    <xf numFmtId="0" fontId="2" fillId="8" borderId="18" xfId="0" applyFont="1" applyFill="1" applyBorder="1" applyAlignment="1" applyProtection="1">
      <alignment horizontal="justify" vertical="center" wrapText="1"/>
    </xf>
    <xf numFmtId="0" fontId="6" fillId="7" borderId="4" xfId="0" applyFont="1" applyFill="1" applyBorder="1" applyAlignment="1" applyProtection="1">
      <alignment horizontal="center"/>
    </xf>
    <xf numFmtId="4" fontId="6" fillId="7" borderId="4" xfId="0" applyNumberFormat="1" applyFont="1" applyFill="1" applyBorder="1" applyAlignment="1" applyProtection="1">
      <alignment horizontal="center"/>
    </xf>
    <xf numFmtId="4" fontId="6" fillId="7" borderId="4" xfId="0" applyNumberFormat="1" applyFont="1" applyFill="1" applyBorder="1" applyAlignment="1" applyProtection="1">
      <alignment horizontal="right"/>
    </xf>
    <xf numFmtId="2" fontId="5" fillId="7" borderId="36" xfId="0" applyNumberFormat="1" applyFont="1" applyFill="1" applyBorder="1" applyAlignment="1" applyProtection="1">
      <alignment horizontal="center" vertical="center"/>
    </xf>
    <xf numFmtId="2" fontId="5" fillId="7" borderId="22" xfId="0" applyNumberFormat="1" applyFont="1" applyFill="1" applyBorder="1" applyAlignment="1" applyProtection="1">
      <alignment horizontal="center" vertical="center"/>
    </xf>
  </cellXfs>
  <cellStyles count="8">
    <cellStyle name="Comma 2" xfId="2" xr:uid="{00000000-0005-0000-0000-000000000000}"/>
    <cellStyle name="Comma 2 2" xfId="5" xr:uid="{00000000-0005-0000-0000-000001000000}"/>
    <cellStyle name="Comma 3" xfId="3" xr:uid="{00000000-0005-0000-0000-000002000000}"/>
    <cellStyle name="NASLOVNA STRANA" xfId="6" xr:uid="{00000000-0005-0000-0000-000003000000}"/>
    <cellStyle name="Normal" xfId="0" builtinId="0"/>
    <cellStyle name="Normal 2" xfId="1" xr:uid="{00000000-0005-0000-0000-000005000000}"/>
    <cellStyle name="Normal 3" xfId="4" xr:uid="{00000000-0005-0000-0000-000006000000}"/>
    <cellStyle name="Normal 3 2" xfId="7" xr:uid="{00000000-0005-0000-0000-00000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8"/>
  <sheetViews>
    <sheetView showWhiteSpace="0" view="pageBreakPreview" topLeftCell="A46" zoomScale="70" zoomScaleNormal="100" zoomScaleSheetLayoutView="70" zoomScalePageLayoutView="85" workbookViewId="0">
      <selection activeCell="B46" sqref="B46"/>
    </sheetView>
  </sheetViews>
  <sheetFormatPr defaultColWidth="9.109375" defaultRowHeight="14.4" x14ac:dyDescent="0.3"/>
  <cols>
    <col min="1" max="1" width="6" style="10" customWidth="1"/>
    <col min="2" max="2" width="31.109375" style="11" customWidth="1"/>
    <col min="3" max="3" width="11" style="11" customWidth="1"/>
    <col min="4" max="4" width="15.5546875" style="11" customWidth="1"/>
    <col min="5" max="5" width="13.88671875" style="11" customWidth="1"/>
    <col min="6" max="6" width="15.44140625" style="11" customWidth="1"/>
    <col min="7" max="16384" width="9.109375" style="17"/>
  </cols>
  <sheetData>
    <row r="1" spans="1:6" s="16" customFormat="1" ht="15" customHeight="1" x14ac:dyDescent="0.3">
      <c r="A1" s="122" t="s">
        <v>0</v>
      </c>
      <c r="B1" s="123"/>
      <c r="C1" s="123"/>
      <c r="D1" s="123"/>
      <c r="E1" s="123"/>
      <c r="F1" s="124"/>
    </row>
    <row r="2" spans="1:6" ht="15" customHeight="1" x14ac:dyDescent="0.3">
      <c r="A2" s="131"/>
      <c r="B2" s="132"/>
      <c r="C2" s="132"/>
      <c r="D2" s="132"/>
      <c r="E2" s="132"/>
      <c r="F2" s="133"/>
    </row>
    <row r="3" spans="1:6" ht="15" customHeight="1" x14ac:dyDescent="0.3">
      <c r="A3" s="125" t="s">
        <v>1</v>
      </c>
      <c r="B3" s="126"/>
      <c r="C3" s="126"/>
      <c r="D3" s="126"/>
      <c r="E3" s="126"/>
      <c r="F3" s="127"/>
    </row>
    <row r="4" spans="1:6" ht="15.75" customHeight="1" x14ac:dyDescent="0.3">
      <c r="A4" s="128" t="s">
        <v>2</v>
      </c>
      <c r="B4" s="129"/>
      <c r="C4" s="129"/>
      <c r="D4" s="129"/>
      <c r="E4" s="129"/>
      <c r="F4" s="130"/>
    </row>
    <row r="5" spans="1:6" x14ac:dyDescent="0.3">
      <c r="A5" s="104"/>
      <c r="B5" s="105"/>
      <c r="C5" s="105"/>
      <c r="D5" s="105"/>
      <c r="E5" s="105"/>
      <c r="F5" s="106"/>
    </row>
    <row r="6" spans="1:6" x14ac:dyDescent="0.3">
      <c r="A6" s="116" t="s">
        <v>3</v>
      </c>
      <c r="B6" s="117"/>
      <c r="C6" s="117"/>
      <c r="D6" s="117"/>
      <c r="E6" s="117"/>
      <c r="F6" s="118"/>
    </row>
    <row r="7" spans="1:6" s="23" customFormat="1" ht="29.25" customHeight="1" x14ac:dyDescent="0.3">
      <c r="A7" s="116" t="s">
        <v>4</v>
      </c>
      <c r="B7" s="117"/>
      <c r="C7" s="117"/>
      <c r="D7" s="117"/>
      <c r="E7" s="117"/>
      <c r="F7" s="118"/>
    </row>
    <row r="8" spans="1:6" hidden="1" x14ac:dyDescent="0.3">
      <c r="A8" s="104"/>
      <c r="B8" s="105"/>
      <c r="C8" s="105"/>
      <c r="D8" s="105"/>
      <c r="E8" s="105"/>
      <c r="F8" s="106"/>
    </row>
    <row r="9" spans="1:6" ht="15" customHeight="1" x14ac:dyDescent="0.3">
      <c r="A9" s="116" t="s">
        <v>5</v>
      </c>
      <c r="B9" s="117"/>
      <c r="C9" s="117"/>
      <c r="D9" s="117"/>
      <c r="E9" s="117"/>
      <c r="F9" s="118"/>
    </row>
    <row r="10" spans="1:6" ht="20.25" customHeight="1" x14ac:dyDescent="0.3">
      <c r="A10" s="116" t="s">
        <v>6</v>
      </c>
      <c r="B10" s="117"/>
      <c r="C10" s="117"/>
      <c r="D10" s="117"/>
      <c r="E10" s="117"/>
      <c r="F10" s="118"/>
    </row>
    <row r="11" spans="1:6" x14ac:dyDescent="0.3">
      <c r="A11" s="104"/>
      <c r="B11" s="105"/>
      <c r="C11" s="105"/>
      <c r="D11" s="105"/>
      <c r="E11" s="105"/>
      <c r="F11" s="106"/>
    </row>
    <row r="12" spans="1:6" ht="12.75" customHeight="1" x14ac:dyDescent="0.3">
      <c r="A12" s="116" t="s">
        <v>7</v>
      </c>
      <c r="B12" s="117"/>
      <c r="C12" s="117"/>
      <c r="D12" s="117"/>
      <c r="E12" s="117"/>
      <c r="F12" s="118"/>
    </row>
    <row r="13" spans="1:6" ht="15" customHeight="1" x14ac:dyDescent="0.3">
      <c r="A13" s="119" t="s">
        <v>1</v>
      </c>
      <c r="B13" s="120"/>
      <c r="C13" s="120"/>
      <c r="D13" s="120"/>
      <c r="E13" s="120"/>
      <c r="F13" s="121"/>
    </row>
    <row r="14" spans="1:6" s="22" customFormat="1" ht="15" thickBot="1" x14ac:dyDescent="0.35">
      <c r="A14" s="20"/>
      <c r="B14" s="21"/>
      <c r="C14" s="21"/>
      <c r="D14" s="21"/>
      <c r="E14" s="21"/>
      <c r="F14" s="21"/>
    </row>
    <row r="15" spans="1:6" ht="15.75" customHeight="1" x14ac:dyDescent="0.3">
      <c r="A15" s="114" t="s">
        <v>8</v>
      </c>
      <c r="B15" s="109" t="s">
        <v>9</v>
      </c>
      <c r="C15" s="109" t="s">
        <v>10</v>
      </c>
      <c r="D15" s="107" t="s">
        <v>11</v>
      </c>
      <c r="E15" s="109" t="s">
        <v>12</v>
      </c>
      <c r="F15" s="109" t="s">
        <v>13</v>
      </c>
    </row>
    <row r="16" spans="1:6" ht="15" thickBot="1" x14ac:dyDescent="0.35">
      <c r="A16" s="115"/>
      <c r="B16" s="110"/>
      <c r="C16" s="110"/>
      <c r="D16" s="108"/>
      <c r="E16" s="110"/>
      <c r="F16" s="110"/>
    </row>
    <row r="17" spans="1:6" ht="15" thickBot="1" x14ac:dyDescent="0.35"/>
    <row r="18" spans="1:6" ht="15" thickBot="1" x14ac:dyDescent="0.35">
      <c r="A18" s="12">
        <v>1</v>
      </c>
      <c r="B18" s="111" t="s">
        <v>14</v>
      </c>
      <c r="C18" s="112"/>
      <c r="D18" s="112"/>
      <c r="E18" s="112"/>
      <c r="F18" s="113"/>
    </row>
    <row r="19" spans="1:6" ht="15" thickBot="1" x14ac:dyDescent="0.35"/>
    <row r="20" spans="1:6" ht="80.400000000000006" thickBot="1" x14ac:dyDescent="0.35">
      <c r="A20" s="13">
        <v>1.01</v>
      </c>
      <c r="B20" s="3" t="s">
        <v>15</v>
      </c>
      <c r="C20" s="5" t="s">
        <v>16</v>
      </c>
      <c r="D20" s="5">
        <v>386</v>
      </c>
      <c r="E20" s="8"/>
      <c r="F20" s="7">
        <f>E20*D20</f>
        <v>0</v>
      </c>
    </row>
    <row r="21" spans="1:6" s="19" customFormat="1" ht="124.2" customHeight="1" x14ac:dyDescent="0.3">
      <c r="A21" s="98">
        <v>1.02</v>
      </c>
      <c r="B21" s="88" t="s">
        <v>17</v>
      </c>
      <c r="C21" s="89"/>
      <c r="D21" s="89"/>
      <c r="E21" s="90"/>
      <c r="F21" s="91"/>
    </row>
    <row r="22" spans="1:6" s="19" customFormat="1" x14ac:dyDescent="0.3">
      <c r="A22" s="99"/>
      <c r="B22" s="92" t="s">
        <v>18</v>
      </c>
      <c r="C22" s="89" t="s">
        <v>19</v>
      </c>
      <c r="D22" s="89">
        <v>138</v>
      </c>
      <c r="E22" s="90"/>
      <c r="F22" s="91">
        <f>E22*D22</f>
        <v>0</v>
      </c>
    </row>
    <row r="23" spans="1:6" s="19" customFormat="1" x14ac:dyDescent="0.3">
      <c r="A23" s="99"/>
      <c r="B23" s="92" t="s">
        <v>20</v>
      </c>
      <c r="C23" s="89" t="s">
        <v>19</v>
      </c>
      <c r="D23" s="89">
        <v>49</v>
      </c>
      <c r="E23" s="90"/>
      <c r="F23" s="91">
        <f>E23*D23</f>
        <v>0</v>
      </c>
    </row>
    <row r="24" spans="1:6" s="19" customFormat="1" ht="15" thickBot="1" x14ac:dyDescent="0.35">
      <c r="A24" s="100"/>
      <c r="B24" s="92" t="s">
        <v>21</v>
      </c>
      <c r="C24" s="89" t="s">
        <v>19</v>
      </c>
      <c r="D24" s="89">
        <v>10</v>
      </c>
      <c r="E24" s="90"/>
      <c r="F24" s="91">
        <f>E24*D24</f>
        <v>0</v>
      </c>
    </row>
    <row r="25" spans="1:6" s="19" customFormat="1" ht="93.6" thickBot="1" x14ac:dyDescent="0.35">
      <c r="A25" s="93">
        <v>1.03</v>
      </c>
      <c r="B25" s="94" t="s">
        <v>22</v>
      </c>
      <c r="C25" s="89" t="s">
        <v>23</v>
      </c>
      <c r="D25" s="89">
        <v>1576</v>
      </c>
      <c r="E25" s="90"/>
      <c r="F25" s="91">
        <f>E25*D25</f>
        <v>0</v>
      </c>
    </row>
    <row r="26" spans="1:6" s="19" customFormat="1" ht="119.4" x14ac:dyDescent="0.3">
      <c r="A26" s="98">
        <v>1.04</v>
      </c>
      <c r="B26" s="95" t="s">
        <v>24</v>
      </c>
      <c r="C26" s="89"/>
      <c r="D26" s="89"/>
      <c r="E26" s="90"/>
      <c r="F26" s="91"/>
    </row>
    <row r="27" spans="1:6" s="19" customFormat="1" x14ac:dyDescent="0.3">
      <c r="A27" s="99"/>
      <c r="B27" s="92" t="s">
        <v>25</v>
      </c>
      <c r="C27" s="89" t="s">
        <v>19</v>
      </c>
      <c r="D27" s="89">
        <v>25</v>
      </c>
      <c r="E27" s="90"/>
      <c r="F27" s="91">
        <f>E27*D27</f>
        <v>0</v>
      </c>
    </row>
    <row r="28" spans="1:6" s="19" customFormat="1" x14ac:dyDescent="0.3">
      <c r="A28" s="99"/>
      <c r="B28" s="92" t="s">
        <v>26</v>
      </c>
      <c r="C28" s="89" t="s">
        <v>19</v>
      </c>
      <c r="D28" s="89">
        <v>41</v>
      </c>
      <c r="E28" s="90"/>
      <c r="F28" s="91">
        <f>E28*D28</f>
        <v>0</v>
      </c>
    </row>
    <row r="29" spans="1:6" s="19" customFormat="1" x14ac:dyDescent="0.3">
      <c r="A29" s="99"/>
      <c r="B29" s="92" t="s">
        <v>27</v>
      </c>
      <c r="C29" s="89" t="s">
        <v>19</v>
      </c>
      <c r="D29" s="89">
        <v>3</v>
      </c>
      <c r="E29" s="90"/>
      <c r="F29" s="91">
        <f>E29*D29</f>
        <v>0</v>
      </c>
    </row>
    <row r="30" spans="1:6" s="19" customFormat="1" ht="15" thickBot="1" x14ac:dyDescent="0.35">
      <c r="A30" s="100"/>
      <c r="B30" s="92" t="s">
        <v>28</v>
      </c>
      <c r="C30" s="89" t="s">
        <v>19</v>
      </c>
      <c r="D30" s="89">
        <v>1</v>
      </c>
      <c r="E30" s="90"/>
      <c r="F30" s="91">
        <f>E30*D30</f>
        <v>0</v>
      </c>
    </row>
    <row r="31" spans="1:6" s="19" customFormat="1" ht="27.6" x14ac:dyDescent="0.3">
      <c r="A31" s="98">
        <v>1.05</v>
      </c>
      <c r="B31" s="96" t="s">
        <v>29</v>
      </c>
      <c r="C31" s="89"/>
      <c r="D31" s="89"/>
      <c r="E31" s="90"/>
      <c r="F31" s="91"/>
    </row>
    <row r="32" spans="1:6" x14ac:dyDescent="0.3">
      <c r="A32" s="99"/>
      <c r="B32" s="92" t="s">
        <v>30</v>
      </c>
      <c r="C32" s="89" t="s">
        <v>19</v>
      </c>
      <c r="D32" s="89">
        <v>5</v>
      </c>
      <c r="E32" s="90"/>
      <c r="F32" s="97">
        <f>E32*D32</f>
        <v>0</v>
      </c>
    </row>
    <row r="33" spans="1:10" ht="15" thickBot="1" x14ac:dyDescent="0.35">
      <c r="A33" s="99"/>
      <c r="B33" s="92" t="s">
        <v>27</v>
      </c>
      <c r="C33" s="89" t="s">
        <v>19</v>
      </c>
      <c r="D33" s="89">
        <v>18</v>
      </c>
      <c r="E33" s="90"/>
      <c r="F33" s="97">
        <f>E33*D33</f>
        <v>0</v>
      </c>
    </row>
    <row r="34" spans="1:10" ht="80.400000000000006" thickBot="1" x14ac:dyDescent="0.35">
      <c r="A34" s="13">
        <v>1.31</v>
      </c>
      <c r="B34" s="9" t="s">
        <v>31</v>
      </c>
      <c r="C34" s="5" t="s">
        <v>32</v>
      </c>
      <c r="D34" s="5"/>
      <c r="E34" s="8"/>
      <c r="F34" s="7"/>
    </row>
    <row r="35" spans="1:10" ht="27.6" thickBot="1" x14ac:dyDescent="0.35">
      <c r="A35" s="13">
        <v>1.32</v>
      </c>
      <c r="B35" s="9" t="s">
        <v>33</v>
      </c>
      <c r="C35" s="5" t="s">
        <v>32</v>
      </c>
      <c r="D35" s="5"/>
      <c r="E35" s="8"/>
      <c r="F35" s="7"/>
    </row>
    <row r="36" spans="1:10" ht="40.799999999999997" thickBot="1" x14ac:dyDescent="0.35">
      <c r="A36" s="13">
        <v>1.33</v>
      </c>
      <c r="B36" s="9" t="s">
        <v>34</v>
      </c>
      <c r="C36" s="5" t="s">
        <v>32</v>
      </c>
      <c r="D36" s="5"/>
      <c r="E36" s="8"/>
      <c r="F36" s="7"/>
    </row>
    <row r="37" spans="1:10" ht="27.6" thickBot="1" x14ac:dyDescent="0.35">
      <c r="A37" s="13">
        <v>1.34</v>
      </c>
      <c r="B37" s="9" t="s">
        <v>35</v>
      </c>
      <c r="C37" s="5" t="s">
        <v>32</v>
      </c>
      <c r="D37" s="5"/>
      <c r="E37" s="8"/>
      <c r="F37" s="7"/>
    </row>
    <row r="38" spans="1:10" ht="54" thickBot="1" x14ac:dyDescent="0.35">
      <c r="A38" s="13">
        <v>1.35</v>
      </c>
      <c r="B38" s="9" t="s">
        <v>36</v>
      </c>
      <c r="C38" s="5" t="s">
        <v>32</v>
      </c>
      <c r="D38" s="5"/>
      <c r="E38" s="8"/>
      <c r="F38" s="7"/>
    </row>
    <row r="39" spans="1:10" ht="40.799999999999997" thickBot="1" x14ac:dyDescent="0.35">
      <c r="A39" s="13">
        <v>1.36</v>
      </c>
      <c r="B39" s="9" t="s">
        <v>37</v>
      </c>
      <c r="C39" s="5" t="s">
        <v>32</v>
      </c>
      <c r="D39" s="5"/>
      <c r="E39" s="8"/>
      <c r="F39" s="7"/>
    </row>
    <row r="40" spans="1:10" ht="93.6" thickBot="1" x14ac:dyDescent="0.35">
      <c r="A40" s="13">
        <v>1.37</v>
      </c>
      <c r="B40" s="9" t="s">
        <v>38</v>
      </c>
      <c r="C40" s="5" t="s">
        <v>32</v>
      </c>
      <c r="D40" s="5"/>
      <c r="E40" s="8"/>
      <c r="F40" s="7"/>
    </row>
    <row r="41" spans="1:10" ht="120" thickBot="1" x14ac:dyDescent="0.35">
      <c r="A41" s="13">
        <v>1.38</v>
      </c>
      <c r="B41" s="9" t="s">
        <v>39</v>
      </c>
      <c r="C41" s="5" t="s">
        <v>40</v>
      </c>
      <c r="D41" s="5">
        <v>15</v>
      </c>
      <c r="E41" s="8"/>
      <c r="F41" s="7">
        <f t="shared" ref="F41:F46" si="0">D41*E41</f>
        <v>0</v>
      </c>
    </row>
    <row r="42" spans="1:10" ht="304.8" thickBot="1" x14ac:dyDescent="0.35">
      <c r="A42" s="13">
        <v>1.39</v>
      </c>
      <c r="B42" s="9" t="s">
        <v>157</v>
      </c>
      <c r="C42" s="5" t="s">
        <v>19</v>
      </c>
      <c r="D42" s="5">
        <v>12</v>
      </c>
      <c r="E42" s="8"/>
      <c r="F42" s="7">
        <f t="shared" si="0"/>
        <v>0</v>
      </c>
    </row>
    <row r="43" spans="1:10" ht="80.400000000000006" thickBot="1" x14ac:dyDescent="0.35">
      <c r="A43" s="13">
        <v>1.4</v>
      </c>
      <c r="B43" s="9" t="s">
        <v>158</v>
      </c>
      <c r="C43" s="5" t="s">
        <v>19</v>
      </c>
      <c r="D43" s="5">
        <v>9</v>
      </c>
      <c r="E43" s="8"/>
      <c r="F43" s="7">
        <f t="shared" si="0"/>
        <v>0</v>
      </c>
    </row>
    <row r="44" spans="1:10" ht="199.2" thickBot="1" x14ac:dyDescent="0.35">
      <c r="A44" s="13">
        <v>1.41</v>
      </c>
      <c r="B44" s="3" t="s">
        <v>159</v>
      </c>
      <c r="C44" s="5" t="s">
        <v>19</v>
      </c>
      <c r="D44" s="5">
        <v>1</v>
      </c>
      <c r="E44" s="8"/>
      <c r="F44" s="7">
        <f t="shared" si="0"/>
        <v>0</v>
      </c>
    </row>
    <row r="45" spans="1:10" ht="409.6" thickBot="1" x14ac:dyDescent="0.35">
      <c r="A45" s="13">
        <v>1.42</v>
      </c>
      <c r="B45" s="88" t="s">
        <v>161</v>
      </c>
      <c r="C45" s="5" t="s">
        <v>41</v>
      </c>
      <c r="D45" s="5">
        <v>1111.3599999999999</v>
      </c>
      <c r="E45" s="8"/>
      <c r="F45" s="7">
        <f t="shared" si="0"/>
        <v>0</v>
      </c>
    </row>
    <row r="46" spans="1:10" ht="212.4" thickBot="1" x14ac:dyDescent="0.35">
      <c r="A46" s="13">
        <v>1.43</v>
      </c>
      <c r="B46" s="88" t="s">
        <v>162</v>
      </c>
      <c r="C46" s="5" t="s">
        <v>40</v>
      </c>
      <c r="D46" s="5">
        <v>260.95</v>
      </c>
      <c r="E46" s="8"/>
      <c r="F46" s="7">
        <f t="shared" si="0"/>
        <v>0</v>
      </c>
    </row>
    <row r="47" spans="1:10" ht="15" thickBot="1" x14ac:dyDescent="0.35">
      <c r="A47" s="101" t="s">
        <v>42</v>
      </c>
      <c r="B47" s="102"/>
      <c r="C47" s="102"/>
      <c r="D47" s="102"/>
      <c r="E47" s="103"/>
      <c r="F47" s="26">
        <f>SUM(F20:F46)</f>
        <v>0</v>
      </c>
      <c r="G47" s="24"/>
      <c r="H47" s="24"/>
      <c r="I47" s="24"/>
      <c r="J47" s="25"/>
    </row>
    <row r="48" spans="1:10" x14ac:dyDescent="0.3">
      <c r="B48" s="14"/>
      <c r="C48" s="15"/>
      <c r="D48" s="15"/>
      <c r="E48" s="15"/>
      <c r="F48" s="18"/>
    </row>
    <row r="49" spans="2:6" x14ac:dyDescent="0.3">
      <c r="B49" s="14"/>
      <c r="C49" s="15"/>
      <c r="D49" s="15"/>
      <c r="E49" s="15"/>
      <c r="F49" s="18"/>
    </row>
    <row r="50" spans="2:6" x14ac:dyDescent="0.3">
      <c r="B50" s="14"/>
      <c r="C50" s="15"/>
      <c r="D50" s="15"/>
      <c r="E50" s="15"/>
      <c r="F50" s="18"/>
    </row>
    <row r="51" spans="2:6" x14ac:dyDescent="0.3">
      <c r="B51" s="14"/>
      <c r="C51" s="15"/>
      <c r="D51" s="15"/>
      <c r="E51" s="15"/>
      <c r="F51" s="18"/>
    </row>
    <row r="52" spans="2:6" x14ac:dyDescent="0.3">
      <c r="B52" s="14"/>
      <c r="C52" s="15"/>
      <c r="D52" s="15"/>
      <c r="E52" s="15"/>
    </row>
    <row r="53" spans="2:6" x14ac:dyDescent="0.3">
      <c r="B53" s="14"/>
      <c r="C53" s="15"/>
      <c r="D53" s="15"/>
      <c r="E53" s="15"/>
    </row>
    <row r="58" spans="2:6" x14ac:dyDescent="0.3">
      <c r="B58" s="9"/>
    </row>
  </sheetData>
  <sheetProtection algorithmName="SHA-512" hashValue="ZnIXZpgWVxLywEnO9sMQxWhNglF6I0HVsPhi/akYG+eF2vXGC04h0lqFbSlaDTMxdhoLHCEFWDuI4IHvhalogw==" saltValue="F+SKgNWJ08SZrfZiNDtZMg==" spinCount="100000" sheet="1" formatCells="0" formatColumns="0" formatRows="0" insertColumns="0" insertRows="0" insertHyperlinks="0" deleteColumns="0" deleteRows="0" sort="0" autoFilter="0" pivotTables="0"/>
  <protectedRanges>
    <protectedRange sqref="E20:E46 F34:F40 D34:D40" name="Range1"/>
  </protectedRanges>
  <mergeCells count="24">
    <mergeCell ref="A21:A24"/>
    <mergeCell ref="A1:F1"/>
    <mergeCell ref="A3:F3"/>
    <mergeCell ref="A4:F4"/>
    <mergeCell ref="A6:F6"/>
    <mergeCell ref="A7:F7"/>
    <mergeCell ref="A2:F2"/>
    <mergeCell ref="A5:F5"/>
    <mergeCell ref="A26:A30"/>
    <mergeCell ref="A31:A33"/>
    <mergeCell ref="A47:E47"/>
    <mergeCell ref="A8:F8"/>
    <mergeCell ref="D15:D16"/>
    <mergeCell ref="E15:E16"/>
    <mergeCell ref="F15:F16"/>
    <mergeCell ref="B18:F18"/>
    <mergeCell ref="A15:A16"/>
    <mergeCell ref="B15:B16"/>
    <mergeCell ref="C15:C16"/>
    <mergeCell ref="A9:F9"/>
    <mergeCell ref="A10:F10"/>
    <mergeCell ref="A11:F11"/>
    <mergeCell ref="A12:F12"/>
    <mergeCell ref="A13:F13"/>
  </mergeCells>
  <pageMargins left="0.5" right="0.25" top="0.75" bottom="0.75" header="0.3" footer="0.3"/>
  <pageSetup paperSize="9" fitToHeight="0" orientation="portrait" r:id="rId1"/>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34"/>
  <sheetViews>
    <sheetView tabSelected="1" view="pageBreakPreview" topLeftCell="A19" zoomScaleNormal="100" zoomScaleSheetLayoutView="100" zoomScalePageLayoutView="70" workbookViewId="0">
      <selection activeCell="A21" sqref="A21:F22"/>
    </sheetView>
  </sheetViews>
  <sheetFormatPr defaultRowHeight="14.4" x14ac:dyDescent="0.3"/>
  <cols>
    <col min="1" max="1" width="6" style="39" customWidth="1"/>
    <col min="2" max="2" width="36.5546875" style="39" bestFit="1" customWidth="1"/>
    <col min="3" max="3" width="14.33203125" style="39" customWidth="1"/>
    <col min="4" max="4" width="12.88671875" style="39" customWidth="1"/>
    <col min="5" max="5" width="13.88671875" style="39" customWidth="1"/>
    <col min="6" max="6" width="18.109375" style="39" customWidth="1"/>
    <col min="7" max="16384" width="8.88671875" style="40"/>
  </cols>
  <sheetData>
    <row r="1" spans="1:6" ht="15" thickBot="1" x14ac:dyDescent="0.35"/>
    <row r="2" spans="1:6" ht="15.75" customHeight="1" x14ac:dyDescent="0.3">
      <c r="A2" s="109" t="s">
        <v>8</v>
      </c>
      <c r="B2" s="109" t="s">
        <v>9</v>
      </c>
      <c r="C2" s="109" t="s">
        <v>10</v>
      </c>
      <c r="D2" s="107" t="s">
        <v>11</v>
      </c>
      <c r="E2" s="109" t="s">
        <v>12</v>
      </c>
      <c r="F2" s="109" t="s">
        <v>13</v>
      </c>
    </row>
    <row r="3" spans="1:6" ht="15" thickBot="1" x14ac:dyDescent="0.35">
      <c r="A3" s="110"/>
      <c r="B3" s="110"/>
      <c r="C3" s="110"/>
      <c r="D3" s="108"/>
      <c r="E3" s="110"/>
      <c r="F3" s="110"/>
    </row>
    <row r="4" spans="1:6" ht="15" thickBot="1" x14ac:dyDescent="0.35"/>
    <row r="5" spans="1:6" ht="15" thickBot="1" x14ac:dyDescent="0.35">
      <c r="A5" s="2" t="s">
        <v>43</v>
      </c>
      <c r="B5" s="111" t="s">
        <v>44</v>
      </c>
      <c r="C5" s="112"/>
      <c r="D5" s="112"/>
      <c r="E5" s="112"/>
      <c r="F5" s="113"/>
    </row>
    <row r="7" spans="1:6" ht="57" customHeight="1" thickBot="1" x14ac:dyDescent="0.35">
      <c r="A7" s="41">
        <v>2.0099999999999998</v>
      </c>
      <c r="B7" s="42" t="s">
        <v>45</v>
      </c>
      <c r="C7" s="43" t="s">
        <v>23</v>
      </c>
      <c r="D7" s="44">
        <v>11996.48</v>
      </c>
      <c r="E7" s="44"/>
      <c r="F7" s="45">
        <f t="shared" ref="F7:F14" si="0">E7*D7</f>
        <v>0</v>
      </c>
    </row>
    <row r="8" spans="1:6" ht="339" customHeight="1" thickBot="1" x14ac:dyDescent="0.35">
      <c r="A8" s="46">
        <v>2.02</v>
      </c>
      <c r="B8" s="62" t="s">
        <v>156</v>
      </c>
      <c r="C8" s="43" t="s">
        <v>46</v>
      </c>
      <c r="D8" s="44">
        <v>1018</v>
      </c>
      <c r="E8" s="44"/>
      <c r="F8" s="45">
        <f t="shared" si="0"/>
        <v>0</v>
      </c>
    </row>
    <row r="9" spans="1:6" ht="239.25" customHeight="1" thickBot="1" x14ac:dyDescent="0.35">
      <c r="A9" s="46">
        <v>2.0299999999999998</v>
      </c>
      <c r="B9" s="42" t="s">
        <v>47</v>
      </c>
      <c r="C9" s="43" t="s">
        <v>46</v>
      </c>
      <c r="D9" s="44">
        <v>13504.46</v>
      </c>
      <c r="E9" s="44"/>
      <c r="F9" s="45">
        <f t="shared" si="0"/>
        <v>0</v>
      </c>
    </row>
    <row r="10" spans="1:6" ht="159" thickBot="1" x14ac:dyDescent="0.35">
      <c r="A10" s="46">
        <v>2.0499999999999998</v>
      </c>
      <c r="B10" s="42" t="s">
        <v>48</v>
      </c>
      <c r="C10" s="43" t="s">
        <v>49</v>
      </c>
      <c r="D10" s="44">
        <v>4006.66</v>
      </c>
      <c r="E10" s="44"/>
      <c r="F10" s="45">
        <f t="shared" si="0"/>
        <v>0</v>
      </c>
    </row>
    <row r="11" spans="1:6" ht="214.2" thickBot="1" x14ac:dyDescent="0.35">
      <c r="A11" s="46">
        <v>2.0699999999999998</v>
      </c>
      <c r="B11" s="47" t="s">
        <v>50</v>
      </c>
      <c r="C11" s="43" t="s">
        <v>46</v>
      </c>
      <c r="D11" s="44">
        <v>13265.6</v>
      </c>
      <c r="E11" s="44"/>
      <c r="F11" s="45">
        <f t="shared" si="0"/>
        <v>0</v>
      </c>
    </row>
    <row r="12" spans="1:6" ht="82.8" thickBot="1" x14ac:dyDescent="0.35">
      <c r="A12" s="46">
        <v>2.09</v>
      </c>
      <c r="B12" s="48" t="s">
        <v>51</v>
      </c>
      <c r="C12" s="43" t="s">
        <v>23</v>
      </c>
      <c r="D12" s="44">
        <v>6012.27</v>
      </c>
      <c r="E12" s="44"/>
      <c r="F12" s="45">
        <f t="shared" si="0"/>
        <v>0</v>
      </c>
    </row>
    <row r="13" spans="1:6" ht="106.2" thickBot="1" x14ac:dyDescent="0.35">
      <c r="A13" s="49">
        <v>2.1</v>
      </c>
      <c r="B13" s="50" t="s">
        <v>52</v>
      </c>
      <c r="C13" s="43" t="s">
        <v>46</v>
      </c>
      <c r="D13" s="44">
        <f>D7*0.5+D9</f>
        <v>19502.699999999997</v>
      </c>
      <c r="E13" s="44"/>
      <c r="F13" s="45">
        <f t="shared" si="0"/>
        <v>0</v>
      </c>
    </row>
    <row r="14" spans="1:6" s="51" customFormat="1" ht="66.599999999999994" thickBot="1" x14ac:dyDescent="0.35">
      <c r="A14" s="46">
        <v>2.11</v>
      </c>
      <c r="B14" s="47" t="s">
        <v>53</v>
      </c>
      <c r="C14" s="43" t="s">
        <v>54</v>
      </c>
      <c r="D14" s="44">
        <v>2600</v>
      </c>
      <c r="E14" s="44"/>
      <c r="F14" s="45">
        <f t="shared" si="0"/>
        <v>0</v>
      </c>
    </row>
    <row r="15" spans="1:6" ht="53.4" thickBot="1" x14ac:dyDescent="0.35">
      <c r="A15" s="46">
        <v>2.12</v>
      </c>
      <c r="B15" s="47" t="s">
        <v>55</v>
      </c>
      <c r="C15" s="43" t="s">
        <v>56</v>
      </c>
      <c r="D15" s="44">
        <v>2600</v>
      </c>
      <c r="E15" s="44"/>
      <c r="F15" s="45">
        <f t="shared" ref="F15:F25" si="1">E15*D15</f>
        <v>0</v>
      </c>
    </row>
    <row r="16" spans="1:6" ht="40.200000000000003" thickBot="1" x14ac:dyDescent="0.35">
      <c r="A16" s="46">
        <v>2.13</v>
      </c>
      <c r="B16" s="47" t="s">
        <v>57</v>
      </c>
      <c r="C16" s="43" t="s">
        <v>56</v>
      </c>
      <c r="D16" s="44">
        <v>1000</v>
      </c>
      <c r="E16" s="44"/>
      <c r="F16" s="45">
        <f t="shared" si="1"/>
        <v>0</v>
      </c>
    </row>
    <row r="17" spans="1:6" ht="79.8" thickBot="1" x14ac:dyDescent="0.35">
      <c r="A17" s="46">
        <v>2.14</v>
      </c>
      <c r="B17" s="47" t="s">
        <v>58</v>
      </c>
      <c r="C17" s="43" t="s">
        <v>16</v>
      </c>
      <c r="D17" s="44">
        <v>431</v>
      </c>
      <c r="E17" s="44"/>
      <c r="F17" s="45">
        <f t="shared" si="1"/>
        <v>0</v>
      </c>
    </row>
    <row r="18" spans="1:6" ht="79.8" thickBot="1" x14ac:dyDescent="0.35">
      <c r="A18" s="46">
        <v>2.15</v>
      </c>
      <c r="B18" s="47" t="s">
        <v>59</v>
      </c>
      <c r="C18" s="43" t="s">
        <v>16</v>
      </c>
      <c r="D18" s="44">
        <v>4836</v>
      </c>
      <c r="E18" s="44"/>
      <c r="F18" s="45">
        <f t="shared" si="1"/>
        <v>0</v>
      </c>
    </row>
    <row r="19" spans="1:6" ht="145.80000000000001" thickBot="1" x14ac:dyDescent="0.35">
      <c r="A19" s="46">
        <v>2.16</v>
      </c>
      <c r="B19" s="47" t="s">
        <v>60</v>
      </c>
      <c r="C19" s="43" t="s">
        <v>54</v>
      </c>
      <c r="D19" s="44">
        <v>47619</v>
      </c>
      <c r="E19" s="44"/>
      <c r="F19" s="45">
        <f t="shared" si="1"/>
        <v>0</v>
      </c>
    </row>
    <row r="20" spans="1:6" ht="135.6" customHeight="1" x14ac:dyDescent="0.3">
      <c r="A20" s="168">
        <v>2.17</v>
      </c>
      <c r="B20" s="169" t="s">
        <v>61</v>
      </c>
      <c r="C20" s="170"/>
      <c r="D20" s="171"/>
      <c r="E20" s="171"/>
      <c r="F20" s="172"/>
    </row>
    <row r="21" spans="1:6" ht="17.399999999999999" customHeight="1" x14ac:dyDescent="0.3">
      <c r="A21" s="173"/>
      <c r="B21" s="169" t="s">
        <v>164</v>
      </c>
      <c r="C21" s="170" t="s">
        <v>54</v>
      </c>
      <c r="D21" s="171">
        <v>28400</v>
      </c>
      <c r="E21" s="171"/>
      <c r="F21" s="172">
        <f t="shared" si="1"/>
        <v>0</v>
      </c>
    </row>
    <row r="22" spans="1:6" ht="17.399999999999999" customHeight="1" thickBot="1" x14ac:dyDescent="0.35">
      <c r="A22" s="174"/>
      <c r="B22" s="169" t="s">
        <v>163</v>
      </c>
      <c r="C22" s="170" t="s">
        <v>54</v>
      </c>
      <c r="D22" s="171">
        <v>42613</v>
      </c>
      <c r="E22" s="171"/>
      <c r="F22" s="172">
        <f t="shared" si="1"/>
        <v>0</v>
      </c>
    </row>
    <row r="23" spans="1:6" ht="106.2" thickBot="1" x14ac:dyDescent="0.35">
      <c r="A23" s="46">
        <v>2.1800000000000002</v>
      </c>
      <c r="B23" s="47" t="s">
        <v>62</v>
      </c>
      <c r="C23" s="43" t="s">
        <v>54</v>
      </c>
      <c r="D23" s="44">
        <v>118632</v>
      </c>
      <c r="E23" s="44"/>
      <c r="F23" s="45">
        <f t="shared" si="1"/>
        <v>0</v>
      </c>
    </row>
    <row r="24" spans="1:6" ht="106.2" thickBot="1" x14ac:dyDescent="0.35">
      <c r="A24" s="46">
        <v>2.19</v>
      </c>
      <c r="B24" s="52" t="s">
        <v>63</v>
      </c>
      <c r="C24" s="43" t="s">
        <v>56</v>
      </c>
      <c r="D24" s="44">
        <v>168</v>
      </c>
      <c r="E24" s="44"/>
      <c r="F24" s="45">
        <f t="shared" si="1"/>
        <v>0</v>
      </c>
    </row>
    <row r="25" spans="1:6" ht="132.6" thickBot="1" x14ac:dyDescent="0.35">
      <c r="A25" s="46">
        <v>2.2000000000000002</v>
      </c>
      <c r="B25" s="52" t="s">
        <v>64</v>
      </c>
      <c r="C25" s="43" t="s">
        <v>54</v>
      </c>
      <c r="D25" s="44">
        <v>56</v>
      </c>
      <c r="E25" s="44"/>
      <c r="F25" s="45">
        <f t="shared" si="1"/>
        <v>0</v>
      </c>
    </row>
    <row r="26" spans="1:6" ht="159" thickBot="1" x14ac:dyDescent="0.35">
      <c r="A26" s="46">
        <v>2.21</v>
      </c>
      <c r="B26" s="52" t="s">
        <v>65</v>
      </c>
      <c r="C26" s="43" t="s">
        <v>56</v>
      </c>
      <c r="D26" s="44">
        <v>112</v>
      </c>
      <c r="E26" s="44"/>
      <c r="F26" s="45">
        <f>E26*D26</f>
        <v>0</v>
      </c>
    </row>
    <row r="27" spans="1:6" ht="15" thickBot="1" x14ac:dyDescent="0.35">
      <c r="A27" s="53"/>
      <c r="B27" s="54"/>
      <c r="C27" s="55"/>
      <c r="D27" s="56"/>
      <c r="E27" s="56"/>
      <c r="F27" s="57"/>
    </row>
    <row r="28" spans="1:6" ht="15" thickBot="1" x14ac:dyDescent="0.35">
      <c r="A28" s="134" t="s">
        <v>66</v>
      </c>
      <c r="B28" s="135"/>
      <c r="C28" s="135"/>
      <c r="D28" s="135"/>
      <c r="E28" s="136"/>
      <c r="F28" s="58">
        <f>SUM(F7:F26)</f>
        <v>0</v>
      </c>
    </row>
    <row r="29" spans="1:6" x14ac:dyDescent="0.3">
      <c r="B29" s="59"/>
      <c r="C29" s="60"/>
      <c r="D29" s="60"/>
      <c r="E29" s="60"/>
      <c r="F29" s="61"/>
    </row>
    <row r="30" spans="1:6" x14ac:dyDescent="0.3">
      <c r="B30" s="59"/>
      <c r="C30" s="60"/>
      <c r="D30" s="60"/>
      <c r="E30" s="60"/>
      <c r="F30" s="61"/>
    </row>
    <row r="31" spans="1:6" x14ac:dyDescent="0.3">
      <c r="B31" s="59"/>
      <c r="C31" s="60"/>
      <c r="D31" s="60"/>
      <c r="E31" s="60"/>
      <c r="F31" s="61"/>
    </row>
    <row r="32" spans="1:6" x14ac:dyDescent="0.3">
      <c r="B32" s="59"/>
      <c r="C32" s="60"/>
      <c r="D32" s="60"/>
      <c r="E32" s="60"/>
      <c r="F32" s="61"/>
    </row>
    <row r="33" spans="2:6" x14ac:dyDescent="0.3">
      <c r="B33" s="59"/>
      <c r="C33" s="60"/>
      <c r="D33" s="60"/>
      <c r="E33" s="60"/>
      <c r="F33" s="61"/>
    </row>
    <row r="34" spans="2:6" x14ac:dyDescent="0.3">
      <c r="B34" s="59"/>
      <c r="C34" s="60"/>
      <c r="D34" s="60"/>
      <c r="E34" s="60"/>
      <c r="F34" s="61"/>
    </row>
  </sheetData>
  <sheetProtection algorithmName="SHA-512" hashValue="jZhSgmBIokYidFchUBy2L5eAZ9M7D/kt5A0dfBEWYp8zBHDfiF+xF4PSVUnQo26k8kHBJwhX/HgxAvni+TamTQ==" saltValue="sWV1fzvmk3H5jGz8kx452w==" spinCount="100000" sheet="1" formatCells="0" formatColumns="0" formatRows="0" insertColumns="0" insertRows="0" insertHyperlinks="0" deleteColumns="0" deleteRows="0" sort="0" autoFilter="0" pivotTables="0"/>
  <protectedRanges>
    <protectedRange sqref="E7:E26" name="Range1"/>
  </protectedRanges>
  <mergeCells count="8">
    <mergeCell ref="B5:F5"/>
    <mergeCell ref="A28:E28"/>
    <mergeCell ref="A2:A3"/>
    <mergeCell ref="B2:B3"/>
    <mergeCell ref="C2:C3"/>
    <mergeCell ref="D2:D3"/>
    <mergeCell ref="E2:E3"/>
    <mergeCell ref="F2:F3"/>
  </mergeCells>
  <pageMargins left="0.5" right="0.25" top="0.75" bottom="0.75" header="0.3" footer="0.3"/>
  <pageSetup paperSize="9" scale="94" fitToHeight="0" orientation="portrait" r:id="rId1"/>
  <rowBreaks count="3" manualBreakCount="3">
    <brk id="9" max="5" man="1"/>
    <brk id="15" max="5" man="1"/>
    <brk id="28" max="5"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1"/>
  <sheetViews>
    <sheetView view="pageBreakPreview" zoomScale="130" zoomScaleNormal="100" zoomScaleSheetLayoutView="130" workbookViewId="0">
      <selection activeCell="F11" sqref="F11"/>
    </sheetView>
  </sheetViews>
  <sheetFormatPr defaultRowHeight="14.4" x14ac:dyDescent="0.3"/>
  <cols>
    <col min="1" max="1" width="8.88671875" style="40"/>
    <col min="2" max="2" width="28.33203125" style="40" customWidth="1"/>
    <col min="3" max="3" width="11.44140625" style="40" customWidth="1"/>
    <col min="4" max="4" width="11" style="40" customWidth="1"/>
    <col min="5" max="5" width="10.6640625" style="40" bestFit="1" customWidth="1"/>
    <col min="6" max="6" width="14.109375" style="40" bestFit="1" customWidth="1"/>
    <col min="7" max="16384" width="8.88671875" style="40"/>
  </cols>
  <sheetData>
    <row r="1" spans="1:6" ht="15" thickBot="1" x14ac:dyDescent="0.35">
      <c r="A1" s="39"/>
      <c r="B1" s="39"/>
      <c r="C1" s="39"/>
      <c r="D1" s="39"/>
      <c r="E1" s="39"/>
      <c r="F1" s="39"/>
    </row>
    <row r="2" spans="1:6" x14ac:dyDescent="0.3">
      <c r="A2" s="109" t="s">
        <v>8</v>
      </c>
      <c r="B2" s="109" t="s">
        <v>9</v>
      </c>
      <c r="C2" s="109" t="s">
        <v>10</v>
      </c>
      <c r="D2" s="107" t="s">
        <v>11</v>
      </c>
      <c r="E2" s="109" t="s">
        <v>12</v>
      </c>
      <c r="F2" s="109" t="s">
        <v>13</v>
      </c>
    </row>
    <row r="3" spans="1:6" ht="15" thickBot="1" x14ac:dyDescent="0.35">
      <c r="A3" s="110"/>
      <c r="B3" s="110"/>
      <c r="C3" s="110"/>
      <c r="D3" s="108"/>
      <c r="E3" s="110"/>
      <c r="F3" s="110"/>
    </row>
    <row r="4" spans="1:6" ht="15" thickBot="1" x14ac:dyDescent="0.35">
      <c r="A4" s="39"/>
      <c r="B4" s="39"/>
      <c r="C4" s="39"/>
      <c r="D4" s="39"/>
      <c r="E4" s="39"/>
      <c r="F4" s="39"/>
    </row>
    <row r="5" spans="1:6" ht="15" thickBot="1" x14ac:dyDescent="0.35">
      <c r="A5" s="2" t="s">
        <v>67</v>
      </c>
      <c r="B5" s="111" t="s">
        <v>68</v>
      </c>
      <c r="C5" s="112"/>
      <c r="D5" s="112"/>
      <c r="E5" s="112"/>
      <c r="F5" s="113"/>
    </row>
    <row r="6" spans="1:6" x14ac:dyDescent="0.3">
      <c r="A6" s="39"/>
      <c r="B6" s="39"/>
      <c r="C6" s="39"/>
      <c r="D6" s="39"/>
      <c r="E6" s="39"/>
      <c r="F6" s="39"/>
    </row>
    <row r="7" spans="1:6" ht="106.2" thickBot="1" x14ac:dyDescent="0.35">
      <c r="A7" s="63" t="s">
        <v>69</v>
      </c>
      <c r="B7" s="64" t="s">
        <v>70</v>
      </c>
      <c r="C7" s="43" t="s">
        <v>16</v>
      </c>
      <c r="D7" s="43">
        <v>1130</v>
      </c>
      <c r="E7" s="65"/>
      <c r="F7" s="66">
        <f>D7*E7</f>
        <v>0</v>
      </c>
    </row>
    <row r="8" spans="1:6" ht="79.8" thickBot="1" x14ac:dyDescent="0.35">
      <c r="A8" s="67" t="s">
        <v>71</v>
      </c>
      <c r="B8" s="64" t="s">
        <v>72</v>
      </c>
      <c r="C8" s="43" t="s">
        <v>16</v>
      </c>
      <c r="D8" s="43">
        <v>8695</v>
      </c>
      <c r="E8" s="65"/>
      <c r="F8" s="66">
        <f>D8*E8</f>
        <v>0</v>
      </c>
    </row>
    <row r="9" spans="1:6" ht="52.8" x14ac:dyDescent="0.3">
      <c r="A9" s="67" t="s">
        <v>73</v>
      </c>
      <c r="B9" s="64" t="s">
        <v>74</v>
      </c>
      <c r="C9" s="43" t="s">
        <v>19</v>
      </c>
      <c r="D9" s="43">
        <v>4</v>
      </c>
      <c r="E9" s="65"/>
      <c r="F9" s="66">
        <f>D9*E9</f>
        <v>0</v>
      </c>
    </row>
    <row r="10" spans="1:6" ht="15.6" thickBot="1" x14ac:dyDescent="0.35">
      <c r="A10" s="39"/>
      <c r="B10" s="68"/>
      <c r="C10" s="60"/>
      <c r="D10" s="60"/>
      <c r="E10" s="60"/>
      <c r="F10" s="69"/>
    </row>
    <row r="11" spans="1:6" ht="15" thickBot="1" x14ac:dyDescent="0.35">
      <c r="A11" s="134" t="s">
        <v>75</v>
      </c>
      <c r="B11" s="135"/>
      <c r="C11" s="135"/>
      <c r="D11" s="135"/>
      <c r="E11" s="136"/>
      <c r="F11" s="58">
        <f>SUM(F7:F10)</f>
        <v>0</v>
      </c>
    </row>
  </sheetData>
  <sheetProtection algorithmName="SHA-512" hashValue="oG7TnT3RwuXvqOFUYXy1cSkNpGy0fn8dCxWkih42ve8YsN74nam9cipdeWrBwhwxR4obAm6BTmu85vKmbExGAQ==" saltValue="McfsMLMBA16iYLlqWuXR+g==" spinCount="100000" sheet="1" formatCells="0" formatColumns="0" formatRows="0" insertColumns="0" insertRows="0" insertHyperlinks="0" deleteColumns="0" deleteRows="0" sort="0" autoFilter="0" pivotTables="0"/>
  <protectedRanges>
    <protectedRange sqref="E7:E9" name="Range1"/>
  </protectedRanges>
  <mergeCells count="8">
    <mergeCell ref="B5:F5"/>
    <mergeCell ref="A11:E11"/>
    <mergeCell ref="A2:A3"/>
    <mergeCell ref="B2:B3"/>
    <mergeCell ref="C2:C3"/>
    <mergeCell ref="D2:D3"/>
    <mergeCell ref="E2:E3"/>
    <mergeCell ref="F2:F3"/>
  </mergeCells>
  <pageMargins left="0.5" right="0.25"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19"/>
  <sheetViews>
    <sheetView view="pageBreakPreview" topLeftCell="A10" zoomScaleNormal="100" zoomScaleSheetLayoutView="100" workbookViewId="0">
      <selection activeCell="F19" sqref="F19"/>
    </sheetView>
  </sheetViews>
  <sheetFormatPr defaultRowHeight="14.4" x14ac:dyDescent="0.3"/>
  <cols>
    <col min="1" max="1" width="8.88671875" style="40"/>
    <col min="2" max="2" width="29.33203125" style="40" customWidth="1"/>
    <col min="3" max="3" width="14.33203125" style="40" customWidth="1"/>
    <col min="4" max="4" width="15.109375" style="40" customWidth="1"/>
    <col min="5" max="5" width="10.6640625" style="40" bestFit="1" customWidth="1"/>
    <col min="6" max="6" width="19.44140625" style="40" customWidth="1"/>
    <col min="7" max="16384" width="8.88671875" style="40"/>
  </cols>
  <sheetData>
    <row r="1" spans="1:6" ht="15" thickBot="1" x14ac:dyDescent="0.35">
      <c r="A1" s="39"/>
      <c r="B1" s="39"/>
      <c r="C1" s="39"/>
      <c r="D1" s="39"/>
      <c r="E1" s="39"/>
      <c r="F1" s="39"/>
    </row>
    <row r="2" spans="1:6" x14ac:dyDescent="0.3">
      <c r="A2" s="109" t="s">
        <v>8</v>
      </c>
      <c r="B2" s="109" t="s">
        <v>9</v>
      </c>
      <c r="C2" s="109" t="s">
        <v>10</v>
      </c>
      <c r="D2" s="107" t="s">
        <v>11</v>
      </c>
      <c r="E2" s="109" t="s">
        <v>12</v>
      </c>
      <c r="F2" s="109" t="s">
        <v>13</v>
      </c>
    </row>
    <row r="3" spans="1:6" ht="15" thickBot="1" x14ac:dyDescent="0.35">
      <c r="A3" s="110"/>
      <c r="B3" s="110"/>
      <c r="C3" s="110"/>
      <c r="D3" s="108"/>
      <c r="E3" s="110"/>
      <c r="F3" s="110"/>
    </row>
    <row r="4" spans="1:6" ht="15" thickBot="1" x14ac:dyDescent="0.35">
      <c r="A4" s="39"/>
      <c r="B4" s="39"/>
      <c r="C4" s="39"/>
      <c r="D4" s="39"/>
      <c r="E4" s="39"/>
      <c r="F4" s="39"/>
    </row>
    <row r="5" spans="1:6" ht="15" thickBot="1" x14ac:dyDescent="0.35">
      <c r="A5" s="2" t="s">
        <v>76</v>
      </c>
      <c r="B5" s="111" t="s">
        <v>77</v>
      </c>
      <c r="C5" s="112"/>
      <c r="D5" s="112"/>
      <c r="E5" s="112"/>
      <c r="F5" s="113"/>
    </row>
    <row r="6" spans="1:6" x14ac:dyDescent="0.3">
      <c r="A6" s="39"/>
      <c r="B6" s="39"/>
      <c r="C6" s="39"/>
      <c r="D6" s="39"/>
      <c r="E6" s="39"/>
      <c r="F6" s="39"/>
    </row>
    <row r="7" spans="1:6" ht="66.599999999999994" thickBot="1" x14ac:dyDescent="0.35">
      <c r="A7" s="63" t="s">
        <v>78</v>
      </c>
      <c r="B7" s="64" t="s">
        <v>79</v>
      </c>
      <c r="C7" s="43" t="s">
        <v>54</v>
      </c>
      <c r="D7" s="43">
        <v>103</v>
      </c>
      <c r="E7" s="65"/>
      <c r="F7" s="66">
        <f t="shared" ref="F7:F17" si="0">D7*E7</f>
        <v>0</v>
      </c>
    </row>
    <row r="8" spans="1:6" ht="93" thickBot="1" x14ac:dyDescent="0.35">
      <c r="A8" s="70" t="s">
        <v>80</v>
      </c>
      <c r="B8" s="64" t="s">
        <v>81</v>
      </c>
      <c r="C8" s="43" t="s">
        <v>54</v>
      </c>
      <c r="D8" s="43">
        <v>1925</v>
      </c>
      <c r="E8" s="65"/>
      <c r="F8" s="66">
        <f t="shared" si="0"/>
        <v>0</v>
      </c>
    </row>
    <row r="9" spans="1:6" ht="53.4" thickBot="1" x14ac:dyDescent="0.35">
      <c r="A9" s="70" t="s">
        <v>82</v>
      </c>
      <c r="B9" s="64" t="s">
        <v>83</v>
      </c>
      <c r="C9" s="43" t="s">
        <v>54</v>
      </c>
      <c r="D9" s="43">
        <v>267</v>
      </c>
      <c r="E9" s="65"/>
      <c r="F9" s="66">
        <f t="shared" si="0"/>
        <v>0</v>
      </c>
    </row>
    <row r="10" spans="1:6" ht="93" thickBot="1" x14ac:dyDescent="0.35">
      <c r="A10" s="70" t="s">
        <v>84</v>
      </c>
      <c r="B10" s="64" t="s">
        <v>85</v>
      </c>
      <c r="C10" s="43" t="s">
        <v>54</v>
      </c>
      <c r="D10" s="43">
        <v>338</v>
      </c>
      <c r="E10" s="65"/>
      <c r="F10" s="66">
        <f t="shared" si="0"/>
        <v>0</v>
      </c>
    </row>
    <row r="11" spans="1:6" ht="93" thickBot="1" x14ac:dyDescent="0.35">
      <c r="A11" s="70" t="s">
        <v>86</v>
      </c>
      <c r="B11" s="64" t="s">
        <v>87</v>
      </c>
      <c r="C11" s="43" t="s">
        <v>54</v>
      </c>
      <c r="D11" s="43">
        <v>2428</v>
      </c>
      <c r="E11" s="65"/>
      <c r="F11" s="66">
        <f t="shared" si="0"/>
        <v>0</v>
      </c>
    </row>
    <row r="12" spans="1:6" ht="66.599999999999994" thickBot="1" x14ac:dyDescent="0.35">
      <c r="A12" s="70" t="s">
        <v>88</v>
      </c>
      <c r="B12" s="64" t="s">
        <v>89</v>
      </c>
      <c r="C12" s="43" t="s">
        <v>19</v>
      </c>
      <c r="D12" s="43">
        <v>38</v>
      </c>
      <c r="E12" s="65"/>
      <c r="F12" s="66">
        <f t="shared" si="0"/>
        <v>0</v>
      </c>
    </row>
    <row r="13" spans="1:6" ht="66.599999999999994" thickBot="1" x14ac:dyDescent="0.35">
      <c r="A13" s="70" t="s">
        <v>90</v>
      </c>
      <c r="B13" s="64" t="s">
        <v>91</v>
      </c>
      <c r="C13" s="43" t="s">
        <v>19</v>
      </c>
      <c r="D13" s="43">
        <v>285</v>
      </c>
      <c r="E13" s="65"/>
      <c r="F13" s="66">
        <f t="shared" si="0"/>
        <v>0</v>
      </c>
    </row>
    <row r="14" spans="1:6" ht="212.25" customHeight="1" thickBot="1" x14ac:dyDescent="0.35">
      <c r="A14" s="70" t="s">
        <v>92</v>
      </c>
      <c r="B14" s="64" t="s">
        <v>93</v>
      </c>
      <c r="C14" s="43" t="s">
        <v>54</v>
      </c>
      <c r="D14" s="43">
        <v>39.200000000000003</v>
      </c>
      <c r="E14" s="65"/>
      <c r="F14" s="66">
        <f t="shared" si="0"/>
        <v>0</v>
      </c>
    </row>
    <row r="15" spans="1:6" ht="66.599999999999994" thickBot="1" x14ac:dyDescent="0.35">
      <c r="A15" s="70" t="s">
        <v>94</v>
      </c>
      <c r="B15" s="64" t="s">
        <v>95</v>
      </c>
      <c r="C15" s="43" t="s">
        <v>49</v>
      </c>
      <c r="D15" s="43">
        <v>4636</v>
      </c>
      <c r="E15" s="65"/>
      <c r="F15" s="66">
        <f t="shared" si="0"/>
        <v>0</v>
      </c>
    </row>
    <row r="16" spans="1:6" ht="105" customHeight="1" thickBot="1" x14ac:dyDescent="0.35">
      <c r="A16" s="70" t="s">
        <v>96</v>
      </c>
      <c r="B16" s="64" t="s">
        <v>97</v>
      </c>
      <c r="C16" s="43" t="s">
        <v>54</v>
      </c>
      <c r="D16" s="43">
        <v>68.5</v>
      </c>
      <c r="E16" s="65"/>
      <c r="F16" s="66">
        <f t="shared" si="0"/>
        <v>0</v>
      </c>
    </row>
    <row r="17" spans="1:6" ht="92.4" x14ac:dyDescent="0.3">
      <c r="A17" s="67" t="s">
        <v>98</v>
      </c>
      <c r="B17" s="64" t="s">
        <v>99</v>
      </c>
      <c r="C17" s="43" t="s">
        <v>54</v>
      </c>
      <c r="D17" s="43">
        <v>237.5</v>
      </c>
      <c r="E17" s="65"/>
      <c r="F17" s="66">
        <f t="shared" si="0"/>
        <v>0</v>
      </c>
    </row>
    <row r="18" spans="1:6" ht="15.6" thickBot="1" x14ac:dyDescent="0.35">
      <c r="A18" s="39"/>
      <c r="B18" s="68"/>
      <c r="C18" s="60"/>
      <c r="D18" s="60"/>
      <c r="E18" s="60"/>
      <c r="F18" s="69"/>
    </row>
    <row r="19" spans="1:6" ht="15" thickBot="1" x14ac:dyDescent="0.35">
      <c r="A19" s="134" t="s">
        <v>100</v>
      </c>
      <c r="B19" s="135"/>
      <c r="C19" s="135"/>
      <c r="D19" s="135"/>
      <c r="E19" s="136"/>
      <c r="F19" s="58">
        <f>SUM(F7:F18)</f>
        <v>0</v>
      </c>
    </row>
  </sheetData>
  <sheetProtection algorithmName="SHA-512" hashValue="O7sdXorbfJxmhbgHD9W9MRnrEbCYmH2BFSZT2Q17vuPQuVDhts1jkx4FTgILSDusHy+11GHaOgRStORfInTwkg==" saltValue="StFopGsQ1vdX5DVn9bjAPg==" spinCount="100000" sheet="1" formatCells="0" formatColumns="0" formatRows="0" insertColumns="0" insertRows="0" insertHyperlinks="0" deleteColumns="0" deleteRows="0" sort="0" autoFilter="0" pivotTables="0"/>
  <protectedRanges>
    <protectedRange sqref="E7:E17" name="Range1"/>
  </protectedRanges>
  <mergeCells count="8">
    <mergeCell ref="B5:F5"/>
    <mergeCell ref="A19:E19"/>
    <mergeCell ref="A2:A3"/>
    <mergeCell ref="B2:B3"/>
    <mergeCell ref="C2:C3"/>
    <mergeCell ref="D2:D3"/>
    <mergeCell ref="E2:E3"/>
    <mergeCell ref="F2:F3"/>
  </mergeCells>
  <pageMargins left="0.5" right="0.25" top="0.75" bottom="0.75" header="0.3" footer="0.3"/>
  <pageSetup paperSize="9"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5"/>
  <sheetViews>
    <sheetView view="pageBreakPreview" zoomScaleNormal="100" zoomScaleSheetLayoutView="100" workbookViewId="0">
      <selection activeCell="F15" sqref="F15"/>
    </sheetView>
  </sheetViews>
  <sheetFormatPr defaultRowHeight="14.4" x14ac:dyDescent="0.3"/>
  <cols>
    <col min="1" max="1" width="8.88671875" style="40"/>
    <col min="2" max="2" width="26.44140625" style="40" customWidth="1"/>
    <col min="3" max="3" width="10.44140625" style="40" customWidth="1"/>
    <col min="4" max="4" width="11.109375" style="40" bestFit="1" customWidth="1"/>
    <col min="5" max="5" width="8.88671875" style="40"/>
    <col min="6" max="6" width="13.88671875" style="40" bestFit="1" customWidth="1"/>
    <col min="7" max="16384" width="8.88671875" style="40"/>
  </cols>
  <sheetData>
    <row r="1" spans="1:6" ht="15" thickBot="1" x14ac:dyDescent="0.35">
      <c r="A1" s="39"/>
      <c r="B1" s="39"/>
      <c r="C1" s="39"/>
      <c r="D1" s="39"/>
      <c r="E1" s="39"/>
      <c r="F1" s="39"/>
    </row>
    <row r="2" spans="1:6" x14ac:dyDescent="0.3">
      <c r="A2" s="109" t="s">
        <v>8</v>
      </c>
      <c r="B2" s="109" t="s">
        <v>9</v>
      </c>
      <c r="C2" s="109" t="s">
        <v>10</v>
      </c>
      <c r="D2" s="107" t="s">
        <v>11</v>
      </c>
      <c r="E2" s="109" t="s">
        <v>12</v>
      </c>
      <c r="F2" s="109" t="s">
        <v>13</v>
      </c>
    </row>
    <row r="3" spans="1:6" ht="15" thickBot="1" x14ac:dyDescent="0.35">
      <c r="A3" s="110"/>
      <c r="B3" s="110"/>
      <c r="C3" s="110"/>
      <c r="D3" s="108"/>
      <c r="E3" s="110"/>
      <c r="F3" s="110"/>
    </row>
    <row r="4" spans="1:6" ht="15" thickBot="1" x14ac:dyDescent="0.35">
      <c r="A4" s="39"/>
      <c r="B4" s="39"/>
      <c r="C4" s="39"/>
      <c r="D4" s="39"/>
      <c r="E4" s="39"/>
      <c r="F4" s="39"/>
    </row>
    <row r="5" spans="1:6" ht="15" thickBot="1" x14ac:dyDescent="0.35">
      <c r="A5" s="2" t="s">
        <v>101</v>
      </c>
      <c r="B5" s="111" t="s">
        <v>102</v>
      </c>
      <c r="C5" s="112"/>
      <c r="D5" s="112"/>
      <c r="E5" s="112"/>
      <c r="F5" s="113"/>
    </row>
    <row r="6" spans="1:6" x14ac:dyDescent="0.3">
      <c r="A6" s="39"/>
      <c r="B6" s="39"/>
      <c r="C6" s="39"/>
      <c r="D6" s="39"/>
      <c r="E6" s="39"/>
      <c r="F6" s="39"/>
    </row>
    <row r="7" spans="1:6" ht="66.599999999999994" thickBot="1" x14ac:dyDescent="0.35">
      <c r="A7" s="63" t="s">
        <v>103</v>
      </c>
      <c r="B7" s="64" t="s">
        <v>104</v>
      </c>
      <c r="C7" s="43" t="s">
        <v>105</v>
      </c>
      <c r="D7" s="43">
        <v>192500</v>
      </c>
      <c r="E7" s="65"/>
      <c r="F7" s="66">
        <f t="shared" ref="F7:F8" si="0">D7*E7</f>
        <v>0</v>
      </c>
    </row>
    <row r="8" spans="1:6" ht="79.8" thickBot="1" x14ac:dyDescent="0.35">
      <c r="A8" s="70" t="s">
        <v>106</v>
      </c>
      <c r="B8" s="64" t="s">
        <v>107</v>
      </c>
      <c r="C8" s="43" t="s">
        <v>105</v>
      </c>
      <c r="D8" s="43">
        <v>7350</v>
      </c>
      <c r="E8" s="65"/>
      <c r="F8" s="66">
        <f t="shared" si="0"/>
        <v>0</v>
      </c>
    </row>
    <row r="9" spans="1:6" ht="79.8" thickBot="1" x14ac:dyDescent="0.35">
      <c r="A9" s="70" t="s">
        <v>108</v>
      </c>
      <c r="B9" s="64" t="s">
        <v>109</v>
      </c>
      <c r="C9" s="43" t="s">
        <v>105</v>
      </c>
      <c r="D9" s="43">
        <v>25860</v>
      </c>
      <c r="E9" s="65"/>
      <c r="F9" s="66">
        <f>D9*E9</f>
        <v>0</v>
      </c>
    </row>
    <row r="10" spans="1:6" ht="79.8" thickBot="1" x14ac:dyDescent="0.35">
      <c r="A10" s="70" t="s">
        <v>110</v>
      </c>
      <c r="B10" s="64" t="s">
        <v>111</v>
      </c>
      <c r="C10" s="43" t="s">
        <v>105</v>
      </c>
      <c r="D10" s="43">
        <v>288774</v>
      </c>
      <c r="E10" s="65"/>
      <c r="F10" s="66">
        <f>D10*E10</f>
        <v>0</v>
      </c>
    </row>
    <row r="11" spans="1:6" ht="93" thickBot="1" x14ac:dyDescent="0.35">
      <c r="A11" s="70" t="s">
        <v>112</v>
      </c>
      <c r="B11" s="64" t="s">
        <v>113</v>
      </c>
      <c r="C11" s="43" t="s">
        <v>105</v>
      </c>
      <c r="D11" s="43">
        <v>2400</v>
      </c>
      <c r="E11" s="65"/>
      <c r="F11" s="66">
        <f>D11*E11</f>
        <v>0</v>
      </c>
    </row>
    <row r="12" spans="1:6" ht="93" thickBot="1" x14ac:dyDescent="0.35">
      <c r="A12" s="70" t="s">
        <v>114</v>
      </c>
      <c r="B12" s="64" t="s">
        <v>115</v>
      </c>
      <c r="C12" s="43" t="s">
        <v>105</v>
      </c>
      <c r="D12" s="43">
        <v>6850</v>
      </c>
      <c r="E12" s="65"/>
      <c r="F12" s="66">
        <f>D12*E12</f>
        <v>0</v>
      </c>
    </row>
    <row r="13" spans="1:6" ht="92.4" x14ac:dyDescent="0.3">
      <c r="A13" s="67" t="s">
        <v>116</v>
      </c>
      <c r="B13" s="64" t="s">
        <v>117</v>
      </c>
      <c r="C13" s="43" t="s">
        <v>105</v>
      </c>
      <c r="D13" s="43">
        <v>23744</v>
      </c>
      <c r="E13" s="65"/>
      <c r="F13" s="66">
        <f>D13*E13</f>
        <v>0</v>
      </c>
    </row>
    <row r="14" spans="1:6" ht="15.6" thickBot="1" x14ac:dyDescent="0.35">
      <c r="A14" s="39"/>
      <c r="B14" s="68"/>
      <c r="C14" s="60"/>
      <c r="D14" s="60"/>
      <c r="E14" s="60"/>
      <c r="F14" s="69"/>
    </row>
    <row r="15" spans="1:6" ht="15" thickBot="1" x14ac:dyDescent="0.35">
      <c r="A15" s="134" t="s">
        <v>118</v>
      </c>
      <c r="B15" s="135"/>
      <c r="C15" s="135"/>
      <c r="D15" s="135"/>
      <c r="E15" s="136"/>
      <c r="F15" s="58">
        <f>SUM(F7:F14)</f>
        <v>0</v>
      </c>
    </row>
  </sheetData>
  <sheetProtection algorithmName="SHA-512" hashValue="2ECvCHj4b/S/Z6fAZohxOeZtcz2vJnaYXvNU9PX76WozlQOAH/0Docv/P8JjMnm3/w3CzwnjJPtKf7zPyR23Hg==" saltValue="W53xY6vNK1fTllm81cNrFw==" spinCount="100000" sheet="1" formatCells="0" formatColumns="0" formatRows="0" insertColumns="0" insertRows="0" insertHyperlinks="0" deleteColumns="0" deleteRows="0" sort="0" autoFilter="0" pivotTables="0"/>
  <protectedRanges>
    <protectedRange sqref="E7:E13" name="Range1"/>
  </protectedRanges>
  <mergeCells count="8">
    <mergeCell ref="B5:F5"/>
    <mergeCell ref="A15:E15"/>
    <mergeCell ref="A2:A3"/>
    <mergeCell ref="B2:B3"/>
    <mergeCell ref="C2:C3"/>
    <mergeCell ref="D2:D3"/>
    <mergeCell ref="E2:E3"/>
    <mergeCell ref="F2:F3"/>
  </mergeCells>
  <pageMargins left="0.5" right="0.25"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2"/>
  <sheetViews>
    <sheetView view="pageBreakPreview" zoomScaleNormal="100" zoomScaleSheetLayoutView="100" workbookViewId="0">
      <selection activeCell="B8" sqref="B8"/>
    </sheetView>
  </sheetViews>
  <sheetFormatPr defaultRowHeight="14.4" x14ac:dyDescent="0.3"/>
  <cols>
    <col min="1" max="1" width="8.88671875" style="40"/>
    <col min="2" max="2" width="28.5546875" style="40" customWidth="1"/>
    <col min="3" max="3" width="10.6640625" style="40" bestFit="1" customWidth="1"/>
    <col min="4" max="4" width="11.109375" style="40" bestFit="1" customWidth="1"/>
    <col min="5" max="5" width="8.88671875" style="40"/>
    <col min="6" max="6" width="13.88671875" style="40" bestFit="1" customWidth="1"/>
    <col min="7" max="16384" width="8.88671875" style="40"/>
  </cols>
  <sheetData>
    <row r="1" spans="1:6" ht="15" thickBot="1" x14ac:dyDescent="0.35">
      <c r="A1" s="39"/>
      <c r="B1" s="39"/>
      <c r="C1" s="39"/>
      <c r="D1" s="39"/>
      <c r="E1" s="39"/>
      <c r="F1" s="39"/>
    </row>
    <row r="2" spans="1:6" x14ac:dyDescent="0.3">
      <c r="A2" s="109" t="s">
        <v>8</v>
      </c>
      <c r="B2" s="109" t="s">
        <v>9</v>
      </c>
      <c r="C2" s="109" t="s">
        <v>10</v>
      </c>
      <c r="D2" s="107" t="s">
        <v>11</v>
      </c>
      <c r="E2" s="109" t="s">
        <v>12</v>
      </c>
      <c r="F2" s="109" t="s">
        <v>13</v>
      </c>
    </row>
    <row r="3" spans="1:6" ht="15" thickBot="1" x14ac:dyDescent="0.35">
      <c r="A3" s="110"/>
      <c r="B3" s="110"/>
      <c r="C3" s="110"/>
      <c r="D3" s="108"/>
      <c r="E3" s="110"/>
      <c r="F3" s="110"/>
    </row>
    <row r="4" spans="1:6" ht="15" thickBot="1" x14ac:dyDescent="0.35">
      <c r="A4" s="39"/>
      <c r="B4" s="39"/>
      <c r="C4" s="39"/>
      <c r="D4" s="39"/>
      <c r="E4" s="39"/>
      <c r="F4" s="39"/>
    </row>
    <row r="5" spans="1:6" ht="15" thickBot="1" x14ac:dyDescent="0.35">
      <c r="A5" s="2" t="s">
        <v>119</v>
      </c>
      <c r="B5" s="111" t="s">
        <v>120</v>
      </c>
      <c r="C5" s="112"/>
      <c r="D5" s="112"/>
      <c r="E5" s="112"/>
      <c r="F5" s="113"/>
    </row>
    <row r="6" spans="1:6" ht="15" thickBot="1" x14ac:dyDescent="0.35">
      <c r="A6" s="39"/>
      <c r="B6" s="39"/>
      <c r="C6" s="39"/>
      <c r="D6" s="39"/>
      <c r="E6" s="39"/>
      <c r="F6" s="39"/>
    </row>
    <row r="7" spans="1:6" ht="82.2" thickBot="1" x14ac:dyDescent="0.35">
      <c r="A7" s="70" t="s">
        <v>121</v>
      </c>
      <c r="B7" s="64" t="s">
        <v>122</v>
      </c>
      <c r="C7" s="43" t="s">
        <v>49</v>
      </c>
      <c r="D7" s="43">
        <v>1450</v>
      </c>
      <c r="E7" s="65"/>
      <c r="F7" s="66">
        <f>D7*E7</f>
        <v>0</v>
      </c>
    </row>
    <row r="8" spans="1:6" ht="132.6" thickBot="1" x14ac:dyDescent="0.35">
      <c r="A8" s="70" t="s">
        <v>123</v>
      </c>
      <c r="B8" s="64" t="s">
        <v>124</v>
      </c>
      <c r="C8" s="43" t="s">
        <v>19</v>
      </c>
      <c r="D8" s="43">
        <v>27</v>
      </c>
      <c r="E8" s="65"/>
      <c r="F8" s="66">
        <f>D8*E8</f>
        <v>0</v>
      </c>
    </row>
    <row r="9" spans="1:6" ht="93" thickBot="1" x14ac:dyDescent="0.35">
      <c r="A9" s="70" t="s">
        <v>125</v>
      </c>
      <c r="B9" s="71" t="s">
        <v>126</v>
      </c>
      <c r="C9" s="72" t="s">
        <v>105</v>
      </c>
      <c r="D9" s="72">
        <v>97680</v>
      </c>
      <c r="E9" s="73"/>
      <c r="F9" s="74">
        <f>D9*E9</f>
        <v>0</v>
      </c>
    </row>
    <row r="10" spans="1:6" ht="79.2" x14ac:dyDescent="0.3">
      <c r="A10" s="75" t="s">
        <v>127</v>
      </c>
      <c r="B10" s="76" t="s">
        <v>160</v>
      </c>
      <c r="C10" s="43" t="s">
        <v>49</v>
      </c>
      <c r="D10" s="43">
        <v>4636</v>
      </c>
      <c r="E10" s="65"/>
      <c r="F10" s="66">
        <f>D10*E10</f>
        <v>0</v>
      </c>
    </row>
    <row r="11" spans="1:6" ht="15.6" thickBot="1" x14ac:dyDescent="0.35">
      <c r="A11" s="39"/>
      <c r="B11" s="68"/>
      <c r="C11" s="60"/>
      <c r="D11" s="60"/>
      <c r="E11" s="60"/>
      <c r="F11" s="69"/>
    </row>
    <row r="12" spans="1:6" ht="15" thickBot="1" x14ac:dyDescent="0.35">
      <c r="A12" s="134" t="s">
        <v>128</v>
      </c>
      <c r="B12" s="135"/>
      <c r="C12" s="135"/>
      <c r="D12" s="135"/>
      <c r="E12" s="136"/>
      <c r="F12" s="58">
        <f>SUM(F7:F11)</f>
        <v>0</v>
      </c>
    </row>
  </sheetData>
  <sheetProtection algorithmName="SHA-512" hashValue="+rv83sJ+uzAizybMFgL1UMAmLeGwd0qgnbRx5sVjSc53E+78j6Am6mbRqx/XiN26WtX1lOPf4PBfdAJbz9DhZg==" saltValue="GU4SjG0URwLlcMmrOsHBIA==" spinCount="100000" sheet="1" formatCells="0" formatColumns="0" formatRows="0" insertColumns="0" insertRows="0" insertHyperlinks="0" deleteColumns="0" deleteRows="0" sort="0" autoFilter="0" pivotTables="0"/>
  <protectedRanges>
    <protectedRange sqref="E7:E10" name="Range1"/>
  </protectedRanges>
  <mergeCells count="8">
    <mergeCell ref="B5:F5"/>
    <mergeCell ref="A12:E12"/>
    <mergeCell ref="A2:A3"/>
    <mergeCell ref="B2:B3"/>
    <mergeCell ref="C2:C3"/>
    <mergeCell ref="D2:D3"/>
    <mergeCell ref="E2:E3"/>
    <mergeCell ref="F2:F3"/>
  </mergeCells>
  <pageMargins left="0.5" right="0.25"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F18"/>
  <sheetViews>
    <sheetView view="pageBreakPreview" topLeftCell="A8" zoomScale="85" zoomScaleNormal="100" zoomScaleSheetLayoutView="85" workbookViewId="0">
      <selection activeCell="B8" sqref="B8"/>
    </sheetView>
  </sheetViews>
  <sheetFormatPr defaultRowHeight="14.4" x14ac:dyDescent="0.3"/>
  <cols>
    <col min="1" max="1" width="6" style="39" customWidth="1"/>
    <col min="2" max="2" width="31.109375" style="39" customWidth="1"/>
    <col min="3" max="3" width="12.5546875" style="39" customWidth="1"/>
    <col min="4" max="4" width="13.44140625" style="39" customWidth="1"/>
    <col min="5" max="5" width="13.88671875" style="39" customWidth="1"/>
    <col min="6" max="6" width="15.44140625" style="39" customWidth="1"/>
    <col min="7" max="16384" width="8.88671875" style="40"/>
  </cols>
  <sheetData>
    <row r="2" spans="1:6" ht="15.75" customHeight="1" x14ac:dyDescent="0.3">
      <c r="A2" s="141" t="s">
        <v>8</v>
      </c>
      <c r="B2" s="142" t="s">
        <v>9</v>
      </c>
      <c r="C2" s="142" t="s">
        <v>10</v>
      </c>
      <c r="D2" s="143" t="s">
        <v>11</v>
      </c>
      <c r="E2" s="142" t="s">
        <v>12</v>
      </c>
      <c r="F2" s="144" t="s">
        <v>13</v>
      </c>
    </row>
    <row r="3" spans="1:6" ht="15" thickBot="1" x14ac:dyDescent="0.35">
      <c r="A3" s="115"/>
      <c r="B3" s="110"/>
      <c r="C3" s="110"/>
      <c r="D3" s="108"/>
      <c r="E3" s="110"/>
      <c r="F3" s="145"/>
    </row>
    <row r="4" spans="1:6" ht="15" thickBot="1" x14ac:dyDescent="0.35">
      <c r="A4" s="77"/>
      <c r="B4" s="78"/>
      <c r="C4" s="78"/>
      <c r="D4" s="78"/>
      <c r="E4" s="78"/>
      <c r="F4" s="79"/>
    </row>
    <row r="5" spans="1:6" ht="15" thickBot="1" x14ac:dyDescent="0.35">
      <c r="A5" s="12" t="s">
        <v>129</v>
      </c>
      <c r="B5" s="111" t="s">
        <v>130</v>
      </c>
      <c r="C5" s="112"/>
      <c r="D5" s="112"/>
      <c r="E5" s="112"/>
      <c r="F5" s="137"/>
    </row>
    <row r="6" spans="1:6" ht="15" thickBot="1" x14ac:dyDescent="0.35">
      <c r="A6" s="77"/>
      <c r="B6" s="78"/>
      <c r="C6" s="78"/>
      <c r="D6" s="78"/>
      <c r="E6" s="78"/>
      <c r="F6" s="79"/>
    </row>
    <row r="7" spans="1:6" ht="397.2" thickBot="1" x14ac:dyDescent="0.35">
      <c r="A7" s="46">
        <v>7.01</v>
      </c>
      <c r="B7" s="80" t="s">
        <v>131</v>
      </c>
      <c r="C7" s="43" t="s">
        <v>46</v>
      </c>
      <c r="D7" s="43">
        <v>570</v>
      </c>
      <c r="E7" s="65"/>
      <c r="F7" s="45">
        <f>E7*D7</f>
        <v>0</v>
      </c>
    </row>
    <row r="8" spans="1:6" ht="404.25" customHeight="1" thickBot="1" x14ac:dyDescent="0.35">
      <c r="A8" s="46">
        <f>A7+0.01</f>
        <v>7.02</v>
      </c>
      <c r="B8" s="48" t="s">
        <v>154</v>
      </c>
      <c r="C8" s="43" t="s">
        <v>46</v>
      </c>
      <c r="D8" s="43">
        <v>760</v>
      </c>
      <c r="E8" s="65"/>
      <c r="F8" s="45">
        <f>E8*D8</f>
        <v>0</v>
      </c>
    </row>
    <row r="9" spans="1:6" ht="213.75" customHeight="1" thickBot="1" x14ac:dyDescent="0.35">
      <c r="A9" s="46">
        <v>7.05</v>
      </c>
      <c r="B9" s="81" t="s">
        <v>132</v>
      </c>
      <c r="C9" s="43" t="s">
        <v>23</v>
      </c>
      <c r="D9" s="43">
        <v>157</v>
      </c>
      <c r="E9" s="65"/>
      <c r="F9" s="45">
        <f>E9*D9</f>
        <v>0</v>
      </c>
    </row>
    <row r="10" spans="1:6" ht="207" customHeight="1" thickBot="1" x14ac:dyDescent="0.35">
      <c r="A10" s="46">
        <v>7.06</v>
      </c>
      <c r="B10" s="82" t="s">
        <v>133</v>
      </c>
      <c r="C10" s="43" t="s">
        <v>23</v>
      </c>
      <c r="D10" s="43">
        <v>157</v>
      </c>
      <c r="E10" s="65"/>
      <c r="F10" s="45">
        <f>E10*D10</f>
        <v>0</v>
      </c>
    </row>
    <row r="11" spans="1:6" ht="15" thickBot="1" x14ac:dyDescent="0.35">
      <c r="A11" s="77"/>
      <c r="B11" s="83"/>
      <c r="C11" s="55"/>
      <c r="D11" s="55"/>
      <c r="E11" s="55"/>
      <c r="F11" s="84"/>
    </row>
    <row r="12" spans="1:6" x14ac:dyDescent="0.3">
      <c r="A12" s="138" t="s">
        <v>134</v>
      </c>
      <c r="B12" s="139"/>
      <c r="C12" s="139"/>
      <c r="D12" s="139"/>
      <c r="E12" s="140"/>
      <c r="F12" s="85">
        <f>SUM(F7:F11)</f>
        <v>0</v>
      </c>
    </row>
    <row r="13" spans="1:6" x14ac:dyDescent="0.3">
      <c r="B13" s="59"/>
      <c r="C13" s="60"/>
      <c r="D13" s="60"/>
      <c r="E13" s="60"/>
      <c r="F13" s="61"/>
    </row>
    <row r="14" spans="1:6" x14ac:dyDescent="0.3">
      <c r="B14" s="59"/>
      <c r="C14" s="60"/>
      <c r="D14" s="60"/>
      <c r="E14" s="60"/>
      <c r="F14" s="61"/>
    </row>
    <row r="15" spans="1:6" x14ac:dyDescent="0.3">
      <c r="B15" s="59"/>
      <c r="C15" s="60"/>
      <c r="D15" s="60"/>
      <c r="E15" s="60"/>
      <c r="F15" s="61"/>
    </row>
    <row r="16" spans="1:6" x14ac:dyDescent="0.3">
      <c r="B16" s="59"/>
      <c r="C16" s="60"/>
      <c r="D16" s="60"/>
      <c r="E16" s="60"/>
      <c r="F16" s="61"/>
    </row>
    <row r="17" spans="2:6" x14ac:dyDescent="0.3">
      <c r="B17" s="59"/>
      <c r="C17" s="60"/>
      <c r="D17" s="60"/>
      <c r="E17" s="60"/>
      <c r="F17" s="61"/>
    </row>
    <row r="18" spans="2:6" x14ac:dyDescent="0.3">
      <c r="B18" s="59"/>
      <c r="C18" s="60"/>
      <c r="D18" s="60"/>
      <c r="E18" s="60"/>
      <c r="F18" s="61"/>
    </row>
  </sheetData>
  <sheetProtection algorithmName="SHA-512" hashValue="22NzSNA9S1UP18wZu3kKv3O2r9eCeculafnNHQ/l7vzeT9VmwZtH5ftd7ilNGtLOx+gFYVV6agk0YEb8reV9dw==" saltValue="dpsXRtFncD/bQfhEVHt9Yw==" spinCount="100000" sheet="1" formatCells="0" formatColumns="0" formatRows="0" insertColumns="0" insertRows="0" insertHyperlinks="0" deleteColumns="0" deleteRows="0" sort="0" autoFilter="0" pivotTables="0"/>
  <protectedRanges>
    <protectedRange sqref="E7:E10" name="Range1"/>
  </protectedRanges>
  <mergeCells count="8">
    <mergeCell ref="B5:F5"/>
    <mergeCell ref="A12:E12"/>
    <mergeCell ref="A2:A3"/>
    <mergeCell ref="B2:B3"/>
    <mergeCell ref="C2:C3"/>
    <mergeCell ref="D2:D3"/>
    <mergeCell ref="E2:E3"/>
    <mergeCell ref="F2:F3"/>
  </mergeCells>
  <pageMargins left="0.5" right="0.25" top="0.75" bottom="0.75" header="0.3" footer="0.3"/>
  <pageSetup paperSize="9" scale="97" orientation="portrait" r:id="rId1"/>
  <rowBreaks count="1" manualBreakCount="1">
    <brk id="7"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9"/>
  <sheetViews>
    <sheetView view="pageBreakPreview" zoomScaleNormal="100" zoomScaleSheetLayoutView="100" workbookViewId="0">
      <selection activeCell="F19" sqref="F19"/>
    </sheetView>
  </sheetViews>
  <sheetFormatPr defaultRowHeight="14.4" x14ac:dyDescent="0.3"/>
  <cols>
    <col min="1" max="1" width="8.88671875" style="40"/>
    <col min="2" max="2" width="30.5546875" style="40" bestFit="1" customWidth="1"/>
    <col min="3" max="3" width="10.5546875" style="40" customWidth="1"/>
    <col min="4" max="4" width="10.109375" style="40" customWidth="1"/>
    <col min="5" max="5" width="8.88671875" style="40"/>
    <col min="6" max="6" width="14.109375" style="40" bestFit="1" customWidth="1"/>
    <col min="7" max="16384" width="8.88671875" style="40"/>
  </cols>
  <sheetData>
    <row r="1" spans="1:6" x14ac:dyDescent="0.3">
      <c r="A1" s="39"/>
      <c r="B1" s="39"/>
      <c r="C1" s="39"/>
      <c r="D1" s="39"/>
      <c r="E1" s="39"/>
      <c r="F1" s="39"/>
    </row>
    <row r="2" spans="1:6" x14ac:dyDescent="0.3">
      <c r="A2" s="141" t="s">
        <v>8</v>
      </c>
      <c r="B2" s="142" t="s">
        <v>9</v>
      </c>
      <c r="C2" s="142" t="s">
        <v>10</v>
      </c>
      <c r="D2" s="143" t="s">
        <v>11</v>
      </c>
      <c r="E2" s="142" t="s">
        <v>12</v>
      </c>
      <c r="F2" s="144" t="s">
        <v>13</v>
      </c>
    </row>
    <row r="3" spans="1:6" ht="15" thickBot="1" x14ac:dyDescent="0.35">
      <c r="A3" s="115"/>
      <c r="B3" s="110"/>
      <c r="C3" s="110"/>
      <c r="D3" s="108"/>
      <c r="E3" s="110"/>
      <c r="F3" s="145"/>
    </row>
    <row r="4" spans="1:6" ht="15" thickBot="1" x14ac:dyDescent="0.35">
      <c r="A4" s="77"/>
      <c r="B4" s="78"/>
      <c r="C4" s="78"/>
      <c r="D4" s="78"/>
      <c r="E4" s="78"/>
      <c r="F4" s="79"/>
    </row>
    <row r="5" spans="1:6" ht="15" thickBot="1" x14ac:dyDescent="0.35">
      <c r="A5" s="12" t="s">
        <v>135</v>
      </c>
      <c r="B5" s="111" t="s">
        <v>136</v>
      </c>
      <c r="C5" s="112"/>
      <c r="D5" s="112"/>
      <c r="E5" s="112"/>
      <c r="F5" s="137"/>
    </row>
    <row r="6" spans="1:6" ht="15" thickBot="1" x14ac:dyDescent="0.35">
      <c r="A6" s="77"/>
      <c r="B6" s="78"/>
      <c r="C6" s="78"/>
      <c r="D6" s="78"/>
      <c r="E6" s="78"/>
      <c r="F6" s="79"/>
    </row>
    <row r="7" spans="1:6" ht="66" x14ac:dyDescent="0.3">
      <c r="A7" s="146">
        <v>8.01</v>
      </c>
      <c r="B7" s="52" t="s">
        <v>137</v>
      </c>
      <c r="C7" s="43"/>
      <c r="D7" s="43"/>
      <c r="E7" s="65"/>
      <c r="F7" s="45"/>
    </row>
    <row r="8" spans="1:6" ht="15" thickBot="1" x14ac:dyDescent="0.35">
      <c r="A8" s="147"/>
      <c r="B8" s="54" t="s">
        <v>138</v>
      </c>
      <c r="C8" s="43" t="s">
        <v>19</v>
      </c>
      <c r="D8" s="43">
        <v>1</v>
      </c>
      <c r="E8" s="65"/>
      <c r="F8" s="45">
        <f>E8*D8</f>
        <v>0</v>
      </c>
    </row>
    <row r="9" spans="1:6" ht="250.8" x14ac:dyDescent="0.3">
      <c r="A9" s="148">
        <v>8.02</v>
      </c>
      <c r="B9" s="86" t="s">
        <v>139</v>
      </c>
      <c r="C9" s="43"/>
      <c r="D9" s="43"/>
      <c r="E9" s="65"/>
      <c r="F9" s="45"/>
    </row>
    <row r="10" spans="1:6" x14ac:dyDescent="0.3">
      <c r="A10" s="149"/>
      <c r="B10" s="87" t="s">
        <v>140</v>
      </c>
      <c r="C10" s="43" t="s">
        <v>141</v>
      </c>
      <c r="D10" s="43">
        <v>300</v>
      </c>
      <c r="E10" s="65"/>
      <c r="F10" s="45">
        <f>E10*D10</f>
        <v>0</v>
      </c>
    </row>
    <row r="11" spans="1:6" ht="15" thickBot="1" x14ac:dyDescent="0.35">
      <c r="A11" s="150"/>
      <c r="B11" s="87" t="s">
        <v>142</v>
      </c>
      <c r="C11" s="43" t="s">
        <v>141</v>
      </c>
      <c r="D11" s="43">
        <v>20</v>
      </c>
      <c r="E11" s="65"/>
      <c r="F11" s="45">
        <f>E11*D11</f>
        <v>0</v>
      </c>
    </row>
    <row r="12" spans="1:6" ht="145.19999999999999" x14ac:dyDescent="0.3">
      <c r="A12" s="148">
        <v>8.0299999999999994</v>
      </c>
      <c r="B12" s="86" t="s">
        <v>143</v>
      </c>
      <c r="C12" s="43"/>
      <c r="D12" s="43"/>
      <c r="E12" s="65"/>
      <c r="F12" s="45"/>
    </row>
    <row r="13" spans="1:6" x14ac:dyDescent="0.3">
      <c r="A13" s="149"/>
      <c r="B13" s="87" t="s">
        <v>144</v>
      </c>
      <c r="C13" s="43" t="s">
        <v>141</v>
      </c>
      <c r="D13" s="43">
        <v>20</v>
      </c>
      <c r="E13" s="65"/>
      <c r="F13" s="45">
        <f>E13*D13</f>
        <v>0</v>
      </c>
    </row>
    <row r="14" spans="1:6" ht="15" thickBot="1" x14ac:dyDescent="0.35">
      <c r="A14" s="150"/>
      <c r="B14" s="87" t="s">
        <v>145</v>
      </c>
      <c r="C14" s="43" t="s">
        <v>141</v>
      </c>
      <c r="D14" s="43">
        <v>30</v>
      </c>
      <c r="E14" s="65"/>
      <c r="F14" s="45">
        <f>E14*D14</f>
        <v>0</v>
      </c>
    </row>
    <row r="15" spans="1:6" ht="79.2" x14ac:dyDescent="0.3">
      <c r="A15" s="148">
        <v>8.0399999999999991</v>
      </c>
      <c r="B15" s="86" t="s">
        <v>146</v>
      </c>
      <c r="C15" s="43"/>
      <c r="D15" s="43"/>
      <c r="E15" s="65"/>
      <c r="F15" s="45"/>
    </row>
    <row r="16" spans="1:6" ht="15" thickBot="1" x14ac:dyDescent="0.35">
      <c r="A16" s="149"/>
      <c r="B16" s="87" t="s">
        <v>145</v>
      </c>
      <c r="C16" s="43" t="s">
        <v>19</v>
      </c>
      <c r="D16" s="43">
        <v>8</v>
      </c>
      <c r="E16" s="65"/>
      <c r="F16" s="45">
        <f>E16*D16</f>
        <v>0</v>
      </c>
    </row>
    <row r="17" spans="1:6" ht="66" x14ac:dyDescent="0.3">
      <c r="A17" s="148">
        <v>8.0500000000000007</v>
      </c>
      <c r="B17" s="87" t="s">
        <v>147</v>
      </c>
      <c r="C17" s="43"/>
      <c r="D17" s="43"/>
      <c r="E17" s="65"/>
      <c r="F17" s="45"/>
    </row>
    <row r="18" spans="1:6" ht="15" thickBot="1" x14ac:dyDescent="0.35">
      <c r="A18" s="149"/>
      <c r="B18" s="87" t="s">
        <v>145</v>
      </c>
      <c r="C18" s="43" t="s">
        <v>19</v>
      </c>
      <c r="D18" s="43">
        <v>8</v>
      </c>
      <c r="E18" s="65"/>
      <c r="F18" s="45">
        <f>E18*D18</f>
        <v>0</v>
      </c>
    </row>
    <row r="19" spans="1:6" x14ac:dyDescent="0.3">
      <c r="A19" s="138" t="s">
        <v>134</v>
      </c>
      <c r="B19" s="139"/>
      <c r="C19" s="139"/>
      <c r="D19" s="139"/>
      <c r="E19" s="140"/>
      <c r="F19" s="85">
        <f>SUM(F8:F18)</f>
        <v>0</v>
      </c>
    </row>
  </sheetData>
  <sheetProtection algorithmName="SHA-512" hashValue="X3ba3wDm/S9zA3gfwYTgCDjwNH8q0YKE9pdriHXSTPdrTHxWh26CvRDpV/c9UnkhMaBjvcKZrnAV2Kz7S9tNUw==" saltValue="2oRfvlyXyVb8uYj5//9U0A==" spinCount="100000" sheet="1" formatCells="0" formatColumns="0" formatRows="0" insertColumns="0" insertRows="0" insertHyperlinks="0" deleteColumns="0" deleteRows="0" sort="0" autoFilter="0" pivotTables="0"/>
  <protectedRanges>
    <protectedRange sqref="E7:E18" name="Range1"/>
  </protectedRanges>
  <mergeCells count="13">
    <mergeCell ref="B5:F5"/>
    <mergeCell ref="A19:E19"/>
    <mergeCell ref="A7:A8"/>
    <mergeCell ref="A9:A11"/>
    <mergeCell ref="A12:A14"/>
    <mergeCell ref="A15:A16"/>
    <mergeCell ref="A17:A18"/>
    <mergeCell ref="F2:F3"/>
    <mergeCell ref="A2:A3"/>
    <mergeCell ref="B2:B3"/>
    <mergeCell ref="C2:C3"/>
    <mergeCell ref="D2:D3"/>
    <mergeCell ref="E2:E3"/>
  </mergeCells>
  <pageMargins left="0.5" right="0.25" top="0.75" bottom="0.75" header="0.3" footer="0.3"/>
  <pageSetup paperSize="9" scale="91" orientation="portrait" r:id="rId1"/>
  <rowBreaks count="1" manualBreakCount="1">
    <brk id="1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1"/>
  <sheetViews>
    <sheetView view="pageBreakPreview" zoomScaleNormal="100" zoomScaleSheetLayoutView="100" workbookViewId="0">
      <selection activeCell="D11" sqref="D11"/>
    </sheetView>
  </sheetViews>
  <sheetFormatPr defaultRowHeight="14.4" x14ac:dyDescent="0.3"/>
  <cols>
    <col min="1" max="1" width="6" style="1" customWidth="1"/>
    <col min="2" max="2" width="31.109375" style="1" customWidth="1"/>
    <col min="3" max="3" width="7.109375" style="1" customWidth="1"/>
    <col min="4" max="4" width="15.5546875" style="1" customWidth="1"/>
    <col min="5" max="5" width="13.88671875" style="1" customWidth="1"/>
    <col min="6" max="6" width="15.44140625" style="1" customWidth="1"/>
  </cols>
  <sheetData>
    <row r="1" spans="1:6" ht="15" thickBot="1" x14ac:dyDescent="0.35">
      <c r="A1" s="159" t="s">
        <v>155</v>
      </c>
      <c r="B1" s="160"/>
      <c r="C1" s="160"/>
      <c r="D1" s="160"/>
      <c r="E1" s="160"/>
      <c r="F1" s="161"/>
    </row>
    <row r="2" spans="1:6" ht="15" thickBot="1" x14ac:dyDescent="0.35">
      <c r="A2" s="28"/>
      <c r="B2" s="28"/>
      <c r="C2" s="28"/>
      <c r="D2" s="28"/>
      <c r="E2" s="28"/>
      <c r="F2" s="29"/>
    </row>
    <row r="3" spans="1:6" ht="15" thickBot="1" x14ac:dyDescent="0.35">
      <c r="A3" s="30">
        <v>1</v>
      </c>
      <c r="B3" s="162" t="str">
        <f>'PREPARATORY WORKS'!B18:F18</f>
        <v xml:space="preserve">  PREPARATORY WORKS</v>
      </c>
      <c r="C3" s="163"/>
      <c r="D3" s="163"/>
      <c r="E3" s="164"/>
      <c r="F3" s="31">
        <f>'PREPARATORY WORKS'!F47</f>
        <v>0</v>
      </c>
    </row>
    <row r="4" spans="1:6" ht="15" thickBot="1" x14ac:dyDescent="0.35">
      <c r="A4" s="30">
        <v>2</v>
      </c>
      <c r="B4" s="162" t="str">
        <f>EARTHWORKS!B5:F5</f>
        <v xml:space="preserve">  EARTHWORKS:</v>
      </c>
      <c r="C4" s="163"/>
      <c r="D4" s="163"/>
      <c r="E4" s="164"/>
      <c r="F4" s="31">
        <f>EARTHWORKS!F28</f>
        <v>0</v>
      </c>
    </row>
    <row r="5" spans="1:6" ht="15" thickBot="1" x14ac:dyDescent="0.35">
      <c r="A5" s="30">
        <v>3</v>
      </c>
      <c r="B5" s="32" t="s">
        <v>148</v>
      </c>
      <c r="C5" s="33"/>
      <c r="D5" s="33"/>
      <c r="E5" s="34"/>
      <c r="F5" s="31">
        <f>'MAKING ANCHORS'!F11</f>
        <v>0</v>
      </c>
    </row>
    <row r="6" spans="1:6" ht="15" thickBot="1" x14ac:dyDescent="0.35">
      <c r="A6" s="30">
        <v>4</v>
      </c>
      <c r="B6" s="32" t="s">
        <v>149</v>
      </c>
      <c r="C6" s="33"/>
      <c r="D6" s="33"/>
      <c r="E6" s="34"/>
      <c r="F6" s="31">
        <f>'CONCRETE WORKS'!F19</f>
        <v>0</v>
      </c>
    </row>
    <row r="7" spans="1:6" ht="15" thickBot="1" x14ac:dyDescent="0.35">
      <c r="A7" s="30">
        <v>5</v>
      </c>
      <c r="B7" s="32" t="s">
        <v>150</v>
      </c>
      <c r="C7" s="33"/>
      <c r="D7" s="33"/>
      <c r="E7" s="34"/>
      <c r="F7" s="31">
        <f>'REINFORCEMENT WORKS'!F15</f>
        <v>0</v>
      </c>
    </row>
    <row r="8" spans="1:6" ht="15" thickBot="1" x14ac:dyDescent="0.35">
      <c r="A8" s="30">
        <v>6</v>
      </c>
      <c r="B8" s="32" t="s">
        <v>151</v>
      </c>
      <c r="C8" s="33"/>
      <c r="D8" s="33"/>
      <c r="E8" s="34"/>
      <c r="F8" s="31">
        <f>'MISCELLANEOUS WORKS'!F12</f>
        <v>0</v>
      </c>
    </row>
    <row r="9" spans="1:6" ht="15" thickBot="1" x14ac:dyDescent="0.35">
      <c r="A9" s="30">
        <v>7</v>
      </c>
      <c r="B9" s="165" t="s">
        <v>152</v>
      </c>
      <c r="C9" s="166"/>
      <c r="D9" s="166"/>
      <c r="E9" s="167"/>
      <c r="F9" s="31">
        <f>'ROAD STRUCTURE'!F12</f>
        <v>0</v>
      </c>
    </row>
    <row r="10" spans="1:6" ht="15" thickBot="1" x14ac:dyDescent="0.35">
      <c r="A10" s="30">
        <v>8</v>
      </c>
      <c r="B10" s="165" t="s">
        <v>153</v>
      </c>
      <c r="C10" s="166"/>
      <c r="D10" s="166"/>
      <c r="E10" s="167"/>
      <c r="F10" s="31">
        <f>'INSTALLATION WORKS'!F19</f>
        <v>0</v>
      </c>
    </row>
    <row r="11" spans="1:6" ht="15" thickBot="1" x14ac:dyDescent="0.35">
      <c r="A11" s="28"/>
      <c r="B11" s="35"/>
      <c r="C11" s="36"/>
      <c r="D11" s="36"/>
      <c r="E11" s="36"/>
      <c r="F11" s="37"/>
    </row>
    <row r="12" spans="1:6" ht="15" thickBot="1" x14ac:dyDescent="0.35">
      <c r="A12" s="156" t="s">
        <v>42</v>
      </c>
      <c r="B12" s="157"/>
      <c r="C12" s="157"/>
      <c r="D12" s="157"/>
      <c r="E12" s="158"/>
      <c r="F12" s="38">
        <f>SUM(F3:F10)</f>
        <v>0</v>
      </c>
    </row>
    <row r="13" spans="1:6" x14ac:dyDescent="0.3">
      <c r="B13" s="4"/>
      <c r="C13" s="27"/>
      <c r="D13" s="27"/>
      <c r="E13" s="27"/>
      <c r="F13" s="6"/>
    </row>
    <row r="14" spans="1:6" ht="44.25" customHeight="1" x14ac:dyDescent="0.3">
      <c r="B14" s="4"/>
      <c r="C14" s="27"/>
      <c r="D14" s="27"/>
      <c r="E14" s="153"/>
      <c r="F14" s="154"/>
    </row>
    <row r="15" spans="1:6" x14ac:dyDescent="0.3">
      <c r="B15" s="4"/>
      <c r="C15" s="27"/>
      <c r="D15" s="27"/>
      <c r="E15" s="151"/>
      <c r="F15" s="151"/>
    </row>
    <row r="16" spans="1:6" x14ac:dyDescent="0.3">
      <c r="B16" s="4"/>
      <c r="C16" s="27"/>
      <c r="D16" s="27"/>
      <c r="E16" s="155"/>
      <c r="F16" s="155"/>
    </row>
    <row r="17" spans="2:6" x14ac:dyDescent="0.3">
      <c r="B17" s="4"/>
      <c r="C17" s="27"/>
      <c r="D17" s="27"/>
      <c r="E17" s="152"/>
      <c r="F17" s="152"/>
    </row>
    <row r="18" spans="2:6" x14ac:dyDescent="0.3">
      <c r="B18" s="4"/>
      <c r="C18" s="27"/>
      <c r="D18" s="27"/>
      <c r="E18" s="27"/>
      <c r="F18" s="6"/>
    </row>
    <row r="19" spans="2:6" ht="29.25" customHeight="1" x14ac:dyDescent="0.3">
      <c r="E19" s="153"/>
      <c r="F19" s="154"/>
    </row>
    <row r="20" spans="2:6" x14ac:dyDescent="0.3">
      <c r="E20" s="151"/>
      <c r="F20" s="151"/>
    </row>
    <row r="21" spans="2:6" x14ac:dyDescent="0.3">
      <c r="E21" s="155"/>
      <c r="F21" s="155"/>
    </row>
    <row r="22" spans="2:6" x14ac:dyDescent="0.3">
      <c r="E22" s="152"/>
      <c r="F22" s="152"/>
    </row>
    <row r="24" spans="2:6" ht="35.25" customHeight="1" x14ac:dyDescent="0.3">
      <c r="E24" s="153"/>
      <c r="F24" s="154"/>
    </row>
    <row r="25" spans="2:6" x14ac:dyDescent="0.3">
      <c r="E25" s="155"/>
      <c r="F25" s="155"/>
    </row>
    <row r="26" spans="2:6" x14ac:dyDescent="0.3">
      <c r="E26" s="152"/>
      <c r="F26" s="152"/>
    </row>
    <row r="27" spans="2:6" x14ac:dyDescent="0.3">
      <c r="E27" s="152"/>
      <c r="F27" s="152"/>
    </row>
    <row r="29" spans="2:6" ht="37.5" customHeight="1" x14ac:dyDescent="0.3">
      <c r="E29" s="153"/>
      <c r="F29" s="154"/>
    </row>
    <row r="30" spans="2:6" x14ac:dyDescent="0.3">
      <c r="E30" s="151"/>
      <c r="F30" s="151"/>
    </row>
    <row r="31" spans="2:6" x14ac:dyDescent="0.3">
      <c r="E31" s="151"/>
      <c r="F31" s="151"/>
    </row>
  </sheetData>
  <sheetProtection algorithmName="SHA-512" hashValue="MXLaLxGLQqeBmiP02w9e9/VGcyVUECeRoJo/ENwc77ZJP8oqxHqKbZUAxzSRvzSIpG1gnBdei1dD0zWMesT19A==" saltValue="4nnuDzxnKLAzYCNu9CnAxg==" spinCount="100000" sheet="1" formatCells="0" formatColumns="0" formatRows="0" insertColumns="0" insertRows="0" insertHyperlinks="0" deleteColumns="0" deleteRows="0" sort="0" autoFilter="0" pivotTables="0"/>
  <mergeCells count="21">
    <mergeCell ref="E15:F15"/>
    <mergeCell ref="E16:F16"/>
    <mergeCell ref="E17:F17"/>
    <mergeCell ref="A12:E12"/>
    <mergeCell ref="A1:F1"/>
    <mergeCell ref="B3:E3"/>
    <mergeCell ref="B4:E4"/>
    <mergeCell ref="B9:E9"/>
    <mergeCell ref="E14:F14"/>
    <mergeCell ref="B10:E10"/>
    <mergeCell ref="E25:F25"/>
    <mergeCell ref="E19:F19"/>
    <mergeCell ref="E20:F20"/>
    <mergeCell ref="E21:F21"/>
    <mergeCell ref="E22:F22"/>
    <mergeCell ref="E24:F24"/>
    <mergeCell ref="E30:F30"/>
    <mergeCell ref="E31:F31"/>
    <mergeCell ref="E27:F27"/>
    <mergeCell ref="E29:F29"/>
    <mergeCell ref="E26:F26"/>
  </mergeCells>
  <pageMargins left="0.5" right="0.25" top="0.75" bottom="0.75" header="0.3" footer="0.3"/>
  <pageSetup paperSize="9" orientation="portrait" r:id="rId1"/>
  <headerFooter>
    <oddHeader xml:space="preserve">&amp;L&amp;G&amp;C&amp;8
AG INSTITUTE 
Dr. Đorđa Jovanovića 4/7 
21000 Novi Sad 
&amp;R&amp;6Phone:  021.511.551
Fax:063.298.134
office@aginstitut.com
www.aginstitut.com 
TIN: 107062214
Bank account: 285-2211000000454-76 </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PREPARATORY WORKS</vt:lpstr>
      <vt:lpstr>EARTHWORKS</vt:lpstr>
      <vt:lpstr>MAKING ANCHORS</vt:lpstr>
      <vt:lpstr>CONCRETE WORKS</vt:lpstr>
      <vt:lpstr>REINFORCEMENT WORKS</vt:lpstr>
      <vt:lpstr>MISCELLANEOUS WORKS</vt:lpstr>
      <vt:lpstr>ROAD STRUCTURE</vt:lpstr>
      <vt:lpstr>INSTALLATION WORKS</vt:lpstr>
      <vt:lpstr>RECAPITULATION</vt:lpstr>
      <vt:lpstr>'PREPARATORY WORKS'!Print_Area</vt:lpstr>
      <vt:lpstr>RECAPITULATION!Print_Area</vt:lpstr>
      <vt:lpstr>'ROAD STRUCTURE'!Print_Area</vt:lpstr>
      <vt:lpstr>EARTHWORKS!Print_Titles</vt:lpstr>
      <vt:lpstr>'ROAD STRUCTURE'!Print_Titles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Ivana</dc:creator>
  <cp:lastModifiedBy>Dragana Nenadić</cp:lastModifiedBy>
  <cp:lastPrinted>2021-05-10T11:56:13Z</cp:lastPrinted>
  <dcterms:created xsi:type="dcterms:W3CDTF">2020-03-04T12:32:27Z</dcterms:created>
  <dcterms:modified xsi:type="dcterms:W3CDTF">2021-06-15T09:59:42Z</dcterms:modified>
</cp:coreProperties>
</file>